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産業経済部商業振興課\9 その他共通\99 担当者別\金子\市長不在中の対応関係\03_職務代理者→市長\市長名版\③セーフティネット\4号\"/>
    </mc:Choice>
  </mc:AlternateContent>
  <xr:revisionPtr revIDLastSave="0" documentId="13_ncr:1_{6E4AEA29-C262-4419-856E-23B1C745C4A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セーフティ4号様式(全て自動計算)" sheetId="7" r:id="rId1"/>
    <sheet name="証明資料" sheetId="1" r:id="rId2"/>
    <sheet name="決裁" sheetId="6" state="hidden" r:id="rId3"/>
  </sheets>
  <definedNames>
    <definedName name="_xlnm.Print_Area" localSheetId="0">'セーフティ4号様式(全て自動計算)'!$A$1:$AJ$63</definedName>
    <definedName name="_xlnm.Print_Area" localSheetId="1">証明資料!$A$1:$AF$46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7" l="1"/>
  <c r="C109" i="7" s="1"/>
  <c r="Z42" i="7"/>
  <c r="Z106" i="7" s="1"/>
  <c r="Z40" i="7"/>
  <c r="Z104" i="7" s="1"/>
  <c r="M34" i="7"/>
  <c r="M98" i="7" s="1"/>
  <c r="N32" i="7"/>
  <c r="N96" i="7" s="1"/>
  <c r="Z25" i="7"/>
  <c r="Z89" i="7" s="1"/>
  <c r="X18" i="7"/>
  <c r="X82" i="7" s="1"/>
  <c r="X17" i="7"/>
  <c r="X81" i="7" s="1"/>
  <c r="X15" i="7"/>
  <c r="X79" i="7" s="1"/>
  <c r="AF11" i="7"/>
  <c r="AF75" i="7" s="1"/>
  <c r="AC11" i="7"/>
  <c r="AC75" i="7" s="1"/>
  <c r="AA11" i="7"/>
  <c r="AA75" i="7" s="1"/>
  <c r="A5" i="6"/>
  <c r="A3" i="6"/>
  <c r="A1" i="6"/>
  <c r="O2" i="1" l="1"/>
  <c r="M19" i="1" l="1"/>
  <c r="P19" i="1" l="1"/>
  <c r="P20" i="1"/>
  <c r="N19" i="1"/>
  <c r="N20" i="1"/>
  <c r="N21" i="1"/>
  <c r="P10" i="1"/>
  <c r="N10" i="1"/>
  <c r="P11" i="1"/>
  <c r="N11" i="1"/>
  <c r="N12" i="1"/>
  <c r="M12" i="1" l="1"/>
  <c r="M21" i="1" s="1"/>
  <c r="M15" i="1"/>
  <c r="M14" i="1"/>
  <c r="M23" i="1" s="1"/>
  <c r="P12" i="1" l="1"/>
  <c r="Q25" i="1"/>
  <c r="P24" i="1"/>
  <c r="P23" i="1"/>
  <c r="P22" i="1"/>
  <c r="P21" i="1"/>
  <c r="N24" i="1"/>
  <c r="N23" i="1"/>
  <c r="N22" i="1"/>
  <c r="P15" i="1"/>
  <c r="O15" i="1"/>
  <c r="N15" i="1"/>
  <c r="P14" i="1"/>
  <c r="O14" i="1"/>
  <c r="N14" i="1"/>
  <c r="P13" i="1"/>
  <c r="O13" i="1"/>
  <c r="N13" i="1"/>
  <c r="M13" i="1"/>
  <c r="M22" i="1" s="1"/>
  <c r="O12" i="1"/>
  <c r="M11" i="1"/>
  <c r="M20" i="1" s="1"/>
  <c r="O11" i="1"/>
  <c r="Q16" i="1" l="1"/>
  <c r="Q26" i="1"/>
  <c r="Z34" i="7" s="1"/>
  <c r="Z98" i="7" l="1"/>
  <c r="Q34" i="1"/>
  <c r="Q17" i="1"/>
  <c r="Z32" i="7" s="1"/>
  <c r="Z96" i="7" s="1"/>
  <c r="Z36" i="7" l="1"/>
  <c r="Z100" i="7" s="1"/>
  <c r="AC28" i="7"/>
  <c r="AC92" i="7" s="1"/>
  <c r="X35" i="1"/>
  <c r="X27" i="1"/>
  <c r="Q31" i="1" l="1"/>
  <c r="O44" i="1" l="1"/>
  <c r="O45" i="1"/>
  <c r="O46" i="1"/>
  <c r="V43" i="1"/>
  <c r="Y43" i="1"/>
  <c r="S43" i="1"/>
  <c r="O19" i="1" l="1"/>
  <c r="O24" i="1"/>
  <c r="O29" i="1"/>
  <c r="O30" i="1" s="1"/>
  <c r="O21" i="1"/>
  <c r="O22" i="1"/>
  <c r="O32" i="1"/>
  <c r="O33" i="1" s="1"/>
  <c r="O23" i="1"/>
  <c r="O20" i="1"/>
  <c r="M30" i="1"/>
  <c r="M33" i="1" s="1"/>
  <c r="M29" i="1"/>
  <c r="M32" i="1" s="1"/>
  <c r="M24" i="1"/>
</calcChain>
</file>

<file path=xl/sharedStrings.xml><?xml version="1.0" encoding="utf-8"?>
<sst xmlns="http://schemas.openxmlformats.org/spreadsheetml/2006/main" count="205" uniqueCount="99">
  <si>
    <t>様式第４</t>
    <rPh sb="0" eb="2">
      <t>ヨウシキ</t>
    </rPh>
    <rPh sb="2" eb="3">
      <t>ダイ</t>
    </rPh>
    <phoneticPr fontId="7"/>
  </si>
  <si>
    <t>中小企業信用保険法第２条第５項第４号の規定による認定申請書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phoneticPr fontId="7"/>
  </si>
  <si>
    <t>令和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</si>
  <si>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</si>
  <si>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</si>
  <si>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</si>
  <si>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苫小牧市長　　殿</t>
    <rPh sb="0" eb="5">
      <t>トマコマイシチョウ</t>
    </rPh>
    <rPh sb="7" eb="8">
      <t>ドノ</t>
    </rPh>
    <phoneticPr fontId="7"/>
  </si>
  <si>
    <t>申請者</t>
    <rPh sb="0" eb="3">
      <t>シンセイシャ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</si>
  <si>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</si>
  <si>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</si>
  <si>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>（名称及び代表者）</t>
    <rPh sb="1" eb="3">
      <t>メイショウ</t>
    </rPh>
    <rPh sb="3" eb="4">
      <t>オヨ</t>
    </rPh>
    <rPh sb="5" eb="8">
      <t>ダイヒョウシャ</t>
    </rPh>
    <phoneticPr fontId="7"/>
  </si>
  <si>
    <t>私は、</t>
    <rPh sb="0" eb="1">
      <t>ワタシ</t>
    </rPh>
    <phoneticPr fontId="7"/>
  </si>
  <si>
    <t>新型コロナウイルス感染症</t>
    <rPh sb="0" eb="2">
      <t>シンガタ</t>
    </rPh>
    <rPh sb="9" eb="12">
      <t>カンセンショウ</t>
    </rPh>
    <phoneticPr fontId="7"/>
  </si>
  <si>
    <t>の発生に起因して、下記のとおり、経営の安定に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phoneticPr fontId="7"/>
  </si>
  <si>
    <t>支障が生じておりますので、中小企業信用保険法第２条第５項第４号の規定に基づき認定されるよう　</t>
    <phoneticPr fontId="7"/>
  </si>
  <si>
    <t>お願いします。</t>
    <phoneticPr fontId="7"/>
  </si>
  <si>
    <t>記</t>
    <rPh sb="0" eb="1">
      <t>キ</t>
    </rPh>
    <phoneticPr fontId="7"/>
  </si>
  <si>
    <t>事業開始年月日</t>
    <rPh sb="0" eb="2">
      <t>ジギョウ</t>
    </rPh>
    <rPh sb="2" eb="4">
      <t>カイシ</t>
    </rPh>
    <rPh sb="4" eb="7">
      <t>ネンガッピ</t>
    </rPh>
    <phoneticPr fontId="7"/>
  </si>
  <si>
    <t>(1)売上高等</t>
    <rPh sb="3" eb="5">
      <t>ウリアゲ</t>
    </rPh>
    <rPh sb="5" eb="6">
      <t>タカ</t>
    </rPh>
    <rPh sb="6" eb="7">
      <t>ナド</t>
    </rPh>
    <phoneticPr fontId="7"/>
  </si>
  <si>
    <t>(イ)</t>
    <phoneticPr fontId="7"/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</si>
  <si>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ナド</t>
    </rPh>
    <phoneticPr fontId="7"/>
  </si>
  <si>
    <t>減少率</t>
    <rPh sb="0" eb="3">
      <t>ゲンショウリツ</t>
    </rPh>
    <phoneticPr fontId="7"/>
  </si>
  <si>
    <t>％</t>
    <phoneticPr fontId="7"/>
  </si>
  <si>
    <t>(実績)</t>
    <rPh sb="1" eb="3">
      <t>ジッセキ</t>
    </rPh>
    <phoneticPr fontId="7"/>
  </si>
  <si>
    <t>Ｂ－Ａ</t>
    <phoneticPr fontId="7"/>
  </si>
  <si>
    <t>×</t>
    <phoneticPr fontId="7"/>
  </si>
  <si>
    <t>Ｂ</t>
    <phoneticPr fontId="7"/>
  </si>
  <si>
    <t>A：</t>
    <phoneticPr fontId="7"/>
  </si>
  <si>
    <t>円</t>
    <rPh sb="0" eb="1">
      <t>エン</t>
    </rPh>
    <phoneticPr fontId="7"/>
  </si>
  <si>
    <t>B：</t>
    <phoneticPr fontId="7"/>
  </si>
  <si>
    <t>(ロ)</t>
    <phoneticPr fontId="7"/>
  </si>
  <si>
    <t>最近３か月間の売上高等の実績見込み</t>
    <rPh sb="0" eb="2">
      <t>サイキン</t>
    </rPh>
    <rPh sb="12" eb="14">
      <t>ジッセキ</t>
    </rPh>
    <rPh sb="14" eb="16">
      <t>ミコ</t>
    </rPh>
    <phoneticPr fontId="7"/>
  </si>
  <si>
    <t>(実績見込み)</t>
    <rPh sb="1" eb="3">
      <t>ジッセキ</t>
    </rPh>
    <rPh sb="3" eb="5">
      <t>ミコミ</t>
    </rPh>
    <phoneticPr fontId="7"/>
  </si>
  <si>
    <t>（Ｂ＋Ｄ）</t>
    <phoneticPr fontId="7"/>
  </si>
  <si>
    <t>－</t>
    <phoneticPr fontId="7"/>
  </si>
  <si>
    <t>（Ａ＋Ｃ）</t>
    <phoneticPr fontId="7"/>
  </si>
  <si>
    <t>Ｂ＋Ｄ</t>
    <phoneticPr fontId="7"/>
  </si>
  <si>
    <t>C：</t>
    <phoneticPr fontId="7"/>
  </si>
  <si>
    <t>Ａの期間後２か月間の見込み売上高等</t>
    <rPh sb="2" eb="4">
      <t>キカン</t>
    </rPh>
    <rPh sb="4" eb="5">
      <t>ゴ</t>
    </rPh>
    <rPh sb="7" eb="9">
      <t>ゲツカン</t>
    </rPh>
    <rPh sb="10" eb="12">
      <t>ミコ</t>
    </rPh>
    <rPh sb="13" eb="15">
      <t>ウリアゲ</t>
    </rPh>
    <rPh sb="15" eb="16">
      <t>ダカ</t>
    </rPh>
    <rPh sb="16" eb="17">
      <t>ナド</t>
    </rPh>
    <phoneticPr fontId="7"/>
  </si>
  <si>
    <t>D：</t>
    <phoneticPr fontId="7"/>
  </si>
  <si>
    <t>Ｃの期間に対応する前年の２か月間の売上高等</t>
    <rPh sb="2" eb="4">
      <t>キカン</t>
    </rPh>
    <rPh sb="5" eb="7">
      <t>タイオウ</t>
    </rPh>
    <rPh sb="9" eb="11">
      <t>ゼンネン</t>
    </rPh>
    <rPh sb="14" eb="16">
      <t>ゲツカン</t>
    </rPh>
    <rPh sb="17" eb="19">
      <t>ウリアゲ</t>
    </rPh>
    <rPh sb="19" eb="20">
      <t>ダカ</t>
    </rPh>
    <rPh sb="20" eb="21">
      <t>ナド</t>
    </rPh>
    <phoneticPr fontId="7"/>
  </si>
  <si>
    <t>売上高等が減少し、又は減少すると見込まれる理由</t>
    <rPh sb="0" eb="2">
      <t>ウリアゲ</t>
    </rPh>
    <rPh sb="2" eb="3">
      <t>タカ</t>
    </rPh>
    <rPh sb="3" eb="4">
      <t>ナド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7"/>
  </si>
  <si>
    <t>（注）　2の（ロ）の見込み売上高等には、実績を記入することができる。</t>
    <rPh sb="1" eb="2">
      <t>チュウ</t>
    </rPh>
    <rPh sb="10" eb="12">
      <t>ミコ</t>
    </rPh>
    <rPh sb="13" eb="15">
      <t>ウリアゲ</t>
    </rPh>
    <rPh sb="15" eb="16">
      <t>ダカ</t>
    </rPh>
    <rPh sb="16" eb="17">
      <t>トウ</t>
    </rPh>
    <rPh sb="20" eb="22">
      <t>ジッセキ</t>
    </rPh>
    <rPh sb="23" eb="25">
      <t>キニュウ</t>
    </rPh>
    <phoneticPr fontId="7"/>
  </si>
  <si>
    <t>(留意事項)</t>
    <rPh sb="1" eb="3">
      <t>リュウイ</t>
    </rPh>
    <rPh sb="3" eb="5">
      <t>ジコウ</t>
    </rPh>
    <phoneticPr fontId="7"/>
  </si>
  <si>
    <t>　①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7"/>
  </si>
  <si>
    <t>　②　市町村長又は特別区長から認定を受けた後、本認定の有効期間内に金融機関又は信用保証協会に対して、</t>
    <rPh sb="3" eb="5">
      <t>シチョウ</t>
    </rPh>
    <rPh sb="5" eb="7">
      <t>ソンチョウ</t>
    </rPh>
    <rPh sb="7" eb="8">
      <t>マタ</t>
    </rPh>
    <rPh sb="9" eb="11">
      <t>トクベツ</t>
    </rPh>
    <rPh sb="11" eb="13">
      <t>クチョウ</t>
    </rPh>
    <rPh sb="15" eb="17">
      <t>ニンテイ</t>
    </rPh>
    <rPh sb="18" eb="19">
      <t>ウ</t>
    </rPh>
    <rPh sb="21" eb="22">
      <t>アト</t>
    </rPh>
    <rPh sb="23" eb="24">
      <t>ホン</t>
    </rPh>
    <rPh sb="24" eb="26">
      <t>ニンテイ</t>
    </rPh>
    <rPh sb="27" eb="29">
      <t>ユウコウ</t>
    </rPh>
    <rPh sb="29" eb="31">
      <t>キカン</t>
    </rPh>
    <rPh sb="31" eb="32">
      <t>ナイ</t>
    </rPh>
    <rPh sb="33" eb="35">
      <t>キンユウ</t>
    </rPh>
    <rPh sb="35" eb="37">
      <t>キカン</t>
    </rPh>
    <rPh sb="37" eb="38">
      <t>マタ</t>
    </rPh>
    <rPh sb="39" eb="41">
      <t>シンヨウ</t>
    </rPh>
    <rPh sb="41" eb="43">
      <t>ホショウ</t>
    </rPh>
    <rPh sb="43" eb="45">
      <t>キョウカイ</t>
    </rPh>
    <rPh sb="46" eb="47">
      <t>タイ</t>
    </rPh>
    <phoneticPr fontId="7"/>
  </si>
  <si>
    <t>　　経営安定関連保証の申込みを行うことが必要です。</t>
    <phoneticPr fontId="7"/>
  </si>
  <si>
    <t>認定番号</t>
    <rPh sb="0" eb="2">
      <t>ニンテイ</t>
    </rPh>
    <rPh sb="2" eb="4">
      <t>バンゴウ</t>
    </rPh>
    <phoneticPr fontId="7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</si>
  <si>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7"/>
  </si>
  <si>
    <t>(注）本認定書の有効期間：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phoneticPr fontId="7"/>
  </si>
  <si>
    <t>認定者</t>
    <rPh sb="0" eb="2">
      <t>ニンテイ</t>
    </rPh>
    <rPh sb="2" eb="3">
      <t>シャ</t>
    </rPh>
    <phoneticPr fontId="7"/>
  </si>
  <si>
    <t>苫小牧市長</t>
    <rPh sb="0" eb="5">
      <t>トマコマイシチョウ</t>
    </rPh>
    <phoneticPr fontId="7"/>
  </si>
  <si>
    <t>1.申請年月日</t>
    <rPh sb="2" eb="4">
      <t>シンセイ</t>
    </rPh>
    <rPh sb="4" eb="7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</si>
  <si>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</si>
  <si>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</si>
  <si>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</si>
  <si>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</si>
  <si>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2.申請者住所</t>
    <rPh sb="2" eb="5">
      <t>シンセイシャ</t>
    </rPh>
    <rPh sb="5" eb="7">
      <t>ジュウショ</t>
    </rPh>
    <phoneticPr fontId="2"/>
  </si>
  <si>
    <t>5.事業開始年月日</t>
    <rPh sb="2" eb="4">
      <t>ジギョウ</t>
    </rPh>
    <rPh sb="4" eb="6">
      <t>カイシ</t>
    </rPh>
    <rPh sb="6" eb="9">
      <t>ネンガッピ</t>
    </rPh>
    <phoneticPr fontId="2"/>
  </si>
  <si>
    <t>円</t>
    <rPh sb="0" eb="1">
      <t>エン</t>
    </rPh>
    <phoneticPr fontId="2"/>
  </si>
  <si>
    <t>月</t>
    <rPh sb="0" eb="1">
      <t>ゲツ</t>
    </rPh>
    <phoneticPr fontId="2"/>
  </si>
  <si>
    <t>D:Cの期間に対応する前年一か月の売上高</t>
    <phoneticPr fontId="2"/>
  </si>
  <si>
    <t>売上高の減少理由</t>
    <rPh sb="0" eb="2">
      <t>ウリア</t>
    </rPh>
    <rPh sb="2" eb="3">
      <t>ダカ</t>
    </rPh>
    <rPh sb="4" eb="6">
      <t>ゲンショウ</t>
    </rPh>
    <rPh sb="6" eb="8">
      <t>リユウ</t>
    </rPh>
    <phoneticPr fontId="2"/>
  </si>
  <si>
    <t>B:Aに対応する前年一か月の売上高</t>
    <rPh sb="4" eb="6">
      <t>タイオウ</t>
    </rPh>
    <rPh sb="8" eb="10">
      <t>ゼンネン</t>
    </rPh>
    <rPh sb="10" eb="11">
      <t>イッ</t>
    </rPh>
    <rPh sb="12" eb="13">
      <t>ゲツ</t>
    </rPh>
    <rPh sb="14" eb="16">
      <t>ウリアゲ</t>
    </rPh>
    <rPh sb="16" eb="17">
      <t>タカ</t>
    </rPh>
    <phoneticPr fontId="2"/>
  </si>
  <si>
    <t>より</t>
    <phoneticPr fontId="2"/>
  </si>
  <si>
    <t>まで</t>
    <phoneticPr fontId="2"/>
  </si>
  <si>
    <t>3.法人名or個人事業主名</t>
    <rPh sb="2" eb="4">
      <t>ホウジン</t>
    </rPh>
    <rPh sb="4" eb="5">
      <t>メイ</t>
    </rPh>
    <rPh sb="7" eb="9">
      <t>コジン</t>
    </rPh>
    <rPh sb="9" eb="12">
      <t>ジギョウヌシ</t>
    </rPh>
    <rPh sb="12" eb="13">
      <t>メイ</t>
    </rPh>
    <phoneticPr fontId="2"/>
  </si>
  <si>
    <t>4.(法人の場合)代表者氏名</t>
    <rPh sb="3" eb="5">
      <t>ホウジン</t>
    </rPh>
    <rPh sb="6" eb="8">
      <t>バアイ</t>
    </rPh>
    <rPh sb="9" eb="12">
      <t>ダイヒョウシャ</t>
    </rPh>
    <rPh sb="12" eb="14">
      <t>シメイ</t>
    </rPh>
    <phoneticPr fontId="2"/>
  </si>
  <si>
    <t>％</t>
    <phoneticPr fontId="2"/>
  </si>
  <si>
    <t>※最近一か月の売上減少率</t>
    <rPh sb="1" eb="3">
      <t>サイキン</t>
    </rPh>
    <rPh sb="3" eb="4">
      <t>イッ</t>
    </rPh>
    <rPh sb="5" eb="6">
      <t>ゲツ</t>
    </rPh>
    <rPh sb="7" eb="9">
      <t>ウリア</t>
    </rPh>
    <rPh sb="9" eb="12">
      <t>ゲンショウリツ</t>
    </rPh>
    <phoneticPr fontId="2"/>
  </si>
  <si>
    <t>課　長</t>
    <rPh sb="0" eb="1">
      <t>カ</t>
    </rPh>
    <rPh sb="2" eb="3">
      <t>チョウ</t>
    </rPh>
    <phoneticPr fontId="27"/>
  </si>
  <si>
    <t>主査</t>
    <rPh sb="0" eb="2">
      <t>シュサ</t>
    </rPh>
    <phoneticPr fontId="27"/>
  </si>
  <si>
    <t>担当</t>
    <rPh sb="0" eb="2">
      <t>タントウ</t>
    </rPh>
    <phoneticPr fontId="27"/>
  </si>
  <si>
    <t>合　議</t>
    <rPh sb="0" eb="1">
      <t>ゴウ</t>
    </rPh>
    <rPh sb="2" eb="3">
      <t>ギ</t>
    </rPh>
    <phoneticPr fontId="27"/>
  </si>
  <si>
    <t>年</t>
    <rPh sb="0" eb="1">
      <t>ネン</t>
    </rPh>
    <phoneticPr fontId="27"/>
  </si>
  <si>
    <t>月</t>
    <rPh sb="0" eb="1">
      <t>ガツ</t>
    </rPh>
    <phoneticPr fontId="27"/>
  </si>
  <si>
    <t>日</t>
    <rPh sb="0" eb="1">
      <t>ヒ</t>
    </rPh>
    <phoneticPr fontId="27"/>
  </si>
  <si>
    <t>（控）</t>
    <rPh sb="1" eb="2">
      <t>ヒカ</t>
    </rPh>
    <phoneticPr fontId="2"/>
  </si>
  <si>
    <t>上記について、相違ないことを証明します。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</si>
  <si>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この日までの認定を</t>
    <rPh sb="2" eb="3">
      <t>ヒ</t>
    </rPh>
    <rPh sb="6" eb="8">
      <t>ニンテイ</t>
    </rPh>
    <phoneticPr fontId="2"/>
  </si>
  <si>
    <t>この日付期限で発行</t>
    <rPh sb="2" eb="4">
      <t>ヒヅケ</t>
    </rPh>
    <rPh sb="4" eb="6">
      <t>キゲン</t>
    </rPh>
    <rPh sb="7" eb="9">
      <t>ハッコウ</t>
    </rPh>
    <phoneticPr fontId="2"/>
  </si>
  <si>
    <t>それ以降は29日後</t>
    <rPh sb="2" eb="4">
      <t>イコウ</t>
    </rPh>
    <rPh sb="7" eb="9">
      <t>ニチゴ</t>
    </rPh>
    <phoneticPr fontId="2"/>
  </si>
  <si>
    <t>Ｃ＝</t>
    <phoneticPr fontId="2"/>
  </si>
  <si>
    <t>Ｄ＝</t>
    <phoneticPr fontId="2"/>
  </si>
  <si>
    <t>Ａ＝</t>
    <phoneticPr fontId="2"/>
  </si>
  <si>
    <t>Ｂ＝</t>
    <phoneticPr fontId="2"/>
  </si>
  <si>
    <t>合計</t>
    <rPh sb="0" eb="2">
      <t>ゴウケイ</t>
    </rPh>
    <phoneticPr fontId="2"/>
  </si>
  <si>
    <t>※平均とその後２ヶ月の売上減少（実績見込）</t>
    <rPh sb="1" eb="3">
      <t>ヘイキン</t>
    </rPh>
    <rPh sb="6" eb="7">
      <t>ゴ</t>
    </rPh>
    <rPh sb="9" eb="10">
      <t>ゲツ</t>
    </rPh>
    <rPh sb="11" eb="13">
      <t>ウリア</t>
    </rPh>
    <rPh sb="13" eb="15">
      <t>ゲンショウ</t>
    </rPh>
    <rPh sb="16" eb="18">
      <t>ジッセキ</t>
    </rPh>
    <rPh sb="18" eb="20">
      <t>ミコミ</t>
    </rPh>
    <phoneticPr fontId="2"/>
  </si>
  <si>
    <t>A:最近</t>
    <rPh sb="2" eb="4">
      <t>サイキン</t>
    </rPh>
    <phoneticPr fontId="2"/>
  </si>
  <si>
    <t>※最近</t>
    <rPh sb="1" eb="3">
      <t>サイキン</t>
    </rPh>
    <phoneticPr fontId="2"/>
  </si>
  <si>
    <t>か月平均比較</t>
    <rPh sb="1" eb="2">
      <t>ゲツ</t>
    </rPh>
    <rPh sb="2" eb="4">
      <t>ヘイキン</t>
    </rPh>
    <rPh sb="4" eb="6">
      <t>ヒカク</t>
    </rPh>
    <phoneticPr fontId="2"/>
  </si>
  <si>
    <t>セーフティネット４号　証明資料（苫小牧市）</t>
    <rPh sb="9" eb="10">
      <t>ゴウ</t>
    </rPh>
    <rPh sb="11" eb="13">
      <t>ショウメイ</t>
    </rPh>
    <rPh sb="13" eb="15">
      <t>シリョウ</t>
    </rPh>
    <rPh sb="16" eb="20">
      <t>トマコマイシ</t>
    </rPh>
    <phoneticPr fontId="2"/>
  </si>
  <si>
    <t>か月間の売上高等</t>
    <rPh sb="2" eb="3">
      <t>カン</t>
    </rPh>
    <phoneticPr fontId="2"/>
  </si>
  <si>
    <t>C:Aの期間後2か月の売上高の見込み</t>
    <rPh sb="4" eb="6">
      <t>キカン</t>
    </rPh>
    <rPh sb="6" eb="7">
      <t>ゴ</t>
    </rPh>
    <rPh sb="9" eb="10">
      <t>ゲツ</t>
    </rPh>
    <rPh sb="11" eb="13">
      <t>ウリアゲ</t>
    </rPh>
    <rPh sb="13" eb="14">
      <t>タカ</t>
    </rPh>
    <rPh sb="15" eb="17">
      <t>ミコ</t>
    </rPh>
    <phoneticPr fontId="2"/>
  </si>
  <si>
    <t>か月間の平均の売上高等</t>
    <rPh sb="1" eb="2">
      <t>ゲツ</t>
    </rPh>
    <rPh sb="2" eb="3">
      <t>カン</t>
    </rPh>
    <rPh sb="4" eb="6">
      <t>ヘイキン</t>
    </rPh>
    <rPh sb="7" eb="9">
      <t>ウリアゲ</t>
    </rPh>
    <rPh sb="9" eb="10">
      <t>ダカ</t>
    </rPh>
    <rPh sb="10" eb="11">
      <t>トウ</t>
    </rPh>
    <phoneticPr fontId="2"/>
  </si>
  <si>
    <t>災害等の発注における最近</t>
    <phoneticPr fontId="2"/>
  </si>
  <si>
    <t>Aの期間に対応する前年</t>
    <phoneticPr fontId="2"/>
  </si>
  <si>
    <t>副主幹</t>
    <rPh sb="0" eb="3">
      <t>フクシュカン</t>
    </rPh>
    <phoneticPr fontId="2"/>
  </si>
  <si>
    <r>
      <rPr>
        <sz val="12"/>
        <rFont val="ＭＳ ゴシック"/>
        <family val="3"/>
        <charset val="128"/>
      </rPr>
      <t>　令和５年10月１日以降の認定申請分から、新型コロナウイルス感染症の発生に起因する
セーフティネット保証４号は、資金使途が借換（借換資金に追加融資資金を加えることは
可）に限定されております。ご確認のうえ、以下にチェックをお願いします。
　□当該申請は既存融資の借換を目的とした申請です。</t>
    </r>
    <r>
      <rPr>
        <sz val="10"/>
        <rFont val="ＭＳ ゴシック"/>
        <family val="3"/>
        <charset val="128"/>
      </rPr>
      <t xml:space="preserve">
</t>
    </r>
    <rPh sb="13" eb="15">
      <t>ニンテイ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</si>
</sst>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#,##0.0;[Red]\-#,##0.0"/>
    <numFmt numFmtId="178" formatCode="[=0]&quot;　&quot;;General"/>
    <numFmt numFmtId="179" formatCode="0.0_ "/>
    <numFmt numFmtId="180" formatCode="[=0]&quot;　&quot;;###,###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14"/>
      <color theme="1"/>
      <name val="ＭＳ ゴシック"/>
      <family val="3"/>
      <charset val="128"/>
    </font>
    <font>
      <sz val="16"/>
      <color theme="1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7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8" fillId="3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10" xfId="2" applyFont="1" applyBorder="1" applyAlignment="1">
      <alignment vertical="center"/>
    </xf>
    <xf numFmtId="0" fontId="19" fillId="0" borderId="10" xfId="2" applyFont="1" applyBorder="1">
      <alignment vertical="center"/>
    </xf>
    <xf numFmtId="0" fontId="14" fillId="0" borderId="10" xfId="2" applyFont="1" applyBorder="1">
      <alignment vertical="center"/>
    </xf>
    <xf numFmtId="0" fontId="19" fillId="0" borderId="0" xfId="2" applyFont="1" applyBorder="1">
      <alignment vertical="center"/>
    </xf>
    <xf numFmtId="0" fontId="20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 indent="1"/>
    </xf>
    <xf numFmtId="0" fontId="14" fillId="0" borderId="0" xfId="2" applyFont="1" applyAlignment="1">
      <alignment horizontal="left" vertical="center" indent="1"/>
    </xf>
    <xf numFmtId="0" fontId="20" fillId="0" borderId="0" xfId="2" applyFont="1" applyBorder="1" applyAlignment="1">
      <alignment horizontal="right" vertical="center"/>
    </xf>
    <xf numFmtId="0" fontId="20" fillId="0" borderId="10" xfId="2" applyFont="1" applyBorder="1" applyAlignment="1">
      <alignment horizontal="right" vertical="center"/>
    </xf>
    <xf numFmtId="0" fontId="14" fillId="0" borderId="0" xfId="2" applyFont="1" applyFill="1" applyBorder="1">
      <alignment vertical="center"/>
    </xf>
    <xf numFmtId="49" fontId="14" fillId="0" borderId="0" xfId="2" applyNumberFormat="1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>
      <alignment vertical="center"/>
    </xf>
    <xf numFmtId="0" fontId="20" fillId="0" borderId="0" xfId="2" applyFont="1" applyAlignment="1">
      <alignment horizontal="center" vertical="center"/>
    </xf>
    <xf numFmtId="0" fontId="14" fillId="0" borderId="6" xfId="2" applyFont="1" applyBorder="1">
      <alignment vertical="center"/>
    </xf>
    <xf numFmtId="0" fontId="14" fillId="0" borderId="5" xfId="2" applyFont="1" applyBorder="1">
      <alignment vertical="center"/>
    </xf>
    <xf numFmtId="0" fontId="14" fillId="0" borderId="7" xfId="2" applyFont="1" applyBorder="1">
      <alignment vertical="center"/>
    </xf>
    <xf numFmtId="0" fontId="14" fillId="0" borderId="12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13" xfId="2" applyFont="1" applyBorder="1" applyAlignment="1">
      <alignment horizontal="center" vertical="center"/>
    </xf>
    <xf numFmtId="0" fontId="21" fillId="0" borderId="0" xfId="2" applyFont="1" applyBorder="1">
      <alignment vertical="center"/>
    </xf>
    <xf numFmtId="0" fontId="14" fillId="0" borderId="12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9" xfId="2" applyFont="1" applyBorder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38" fontId="8" fillId="0" borderId="1" xfId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/>
    </xf>
    <xf numFmtId="0" fontId="26" fillId="5" borderId="0" xfId="4" applyFill="1">
      <alignment vertical="center"/>
    </xf>
    <xf numFmtId="0" fontId="26" fillId="5" borderId="0" xfId="4" applyFill="1" applyAlignment="1">
      <alignment horizontal="center" vertical="center"/>
    </xf>
    <xf numFmtId="0" fontId="28" fillId="5" borderId="16" xfId="4" applyFont="1" applyFill="1" applyBorder="1" applyAlignment="1">
      <alignment horizontal="center" vertical="center"/>
    </xf>
    <xf numFmtId="0" fontId="28" fillId="5" borderId="17" xfId="4" applyFont="1" applyFill="1" applyBorder="1" applyAlignment="1">
      <alignment horizontal="center" vertical="center"/>
    </xf>
    <xf numFmtId="0" fontId="29" fillId="5" borderId="15" xfId="4" applyFont="1" applyFill="1" applyBorder="1" applyAlignment="1">
      <alignment horizontal="center" vertical="center"/>
    </xf>
    <xf numFmtId="0" fontId="30" fillId="0" borderId="0" xfId="2" applyFont="1">
      <alignment vertical="center"/>
    </xf>
    <xf numFmtId="0" fontId="21" fillId="0" borderId="0" xfId="2" applyFont="1">
      <alignment vertical="center"/>
    </xf>
    <xf numFmtId="58" fontId="14" fillId="0" borderId="15" xfId="2" applyNumberFormat="1" applyFont="1" applyBorder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178" fontId="11" fillId="0" borderId="0" xfId="0" applyNumberFormat="1" applyFont="1" applyAlignment="1">
      <alignment horizontal="center" vertical="center"/>
    </xf>
    <xf numFmtId="178" fontId="8" fillId="0" borderId="0" xfId="1" applyNumberFormat="1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4" fillId="0" borderId="0" xfId="2" applyFont="1" applyBorder="1" applyAlignment="1">
      <alignment horizontal="distributed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28" fillId="5" borderId="14" xfId="4" applyFont="1" applyFill="1" applyBorder="1" applyAlignment="1">
      <alignment horizontal="center" vertical="center"/>
    </xf>
    <xf numFmtId="176" fontId="17" fillId="2" borderId="0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4" fillId="0" borderId="6" xfId="2" applyFont="1" applyBorder="1" applyAlignment="1">
      <alignment horizontal="left" vertical="center" wrapText="1"/>
    </xf>
    <xf numFmtId="0" fontId="14" fillId="0" borderId="5" xfId="2" applyFont="1" applyBorder="1" applyAlignment="1">
      <alignment horizontal="left" vertical="center"/>
    </xf>
    <xf numFmtId="0" fontId="14" fillId="0" borderId="7" xfId="2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4" fillId="0" borderId="13" xfId="2" applyFont="1" applyBorder="1" applyAlignment="1">
      <alignment horizontal="left" vertical="center"/>
    </xf>
    <xf numFmtId="0" fontId="14" fillId="0" borderId="8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9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top"/>
    </xf>
    <xf numFmtId="38" fontId="16" fillId="2" borderId="10" xfId="3" applyFont="1" applyFill="1" applyBorder="1" applyAlignment="1">
      <alignment vertical="center"/>
    </xf>
    <xf numFmtId="0" fontId="16" fillId="2" borderId="0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horizontal="left" vertical="center" wrapText="1"/>
    </xf>
    <xf numFmtId="0" fontId="17" fillId="2" borderId="0" xfId="2" applyFont="1" applyFill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0" xfId="2" applyFont="1" applyBorder="1" applyAlignment="1">
      <alignment vertical="center" shrinkToFit="1"/>
    </xf>
    <xf numFmtId="0" fontId="15" fillId="2" borderId="0" xfId="2" applyFont="1" applyFill="1" applyBorder="1" applyAlignment="1">
      <alignment horizontal="center" vertical="center"/>
    </xf>
    <xf numFmtId="179" fontId="16" fillId="2" borderId="10" xfId="2" applyNumberFormat="1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 shrinkToFit="1"/>
    </xf>
    <xf numFmtId="0" fontId="17" fillId="2" borderId="10" xfId="2" applyFont="1" applyFill="1" applyBorder="1" applyAlignment="1">
      <alignment horizontal="center" vertical="center" shrinkToFit="1"/>
    </xf>
    <xf numFmtId="176" fontId="16" fillId="2" borderId="10" xfId="2" applyNumberFormat="1" applyFont="1" applyFill="1" applyBorder="1" applyAlignment="1">
      <alignment horizontal="center" vertical="center"/>
    </xf>
    <xf numFmtId="0" fontId="14" fillId="0" borderId="10" xfId="2" applyFont="1" applyBorder="1" applyAlignment="1">
      <alignment horizontal="distributed" vertical="center"/>
    </xf>
    <xf numFmtId="0" fontId="16" fillId="2" borderId="10" xfId="2" applyFont="1" applyFill="1" applyBorder="1" applyAlignment="1">
      <alignment horizontal="left" vertical="center" wrapText="1"/>
    </xf>
    <xf numFmtId="0" fontId="14" fillId="0" borderId="11" xfId="2" applyFont="1" applyBorder="1" applyAlignment="1">
      <alignment horizontal="distributed"/>
    </xf>
    <xf numFmtId="0" fontId="17" fillId="2" borderId="11" xfId="2" applyFont="1" applyFill="1" applyBorder="1" applyAlignment="1">
      <alignment horizontal="left" vertical="center"/>
    </xf>
    <xf numFmtId="0" fontId="18" fillId="0" borderId="0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7" fillId="2" borderId="10" xfId="2" applyFont="1" applyFill="1" applyBorder="1" applyAlignment="1">
      <alignment horizontal="left" vertical="center"/>
    </xf>
    <xf numFmtId="38" fontId="10" fillId="0" borderId="2" xfId="1" applyFont="1" applyFill="1" applyBorder="1" applyAlignment="1">
      <alignment horizontal="right" vertical="center" wrapText="1"/>
    </xf>
    <xf numFmtId="38" fontId="10" fillId="0" borderId="3" xfId="1" applyFont="1" applyFill="1" applyBorder="1" applyAlignment="1">
      <alignment horizontal="right" vertical="center" wrapText="1"/>
    </xf>
    <xf numFmtId="180" fontId="8" fillId="0" borderId="5" xfId="1" applyNumberFormat="1" applyFont="1" applyFill="1" applyBorder="1" applyAlignment="1">
      <alignment horizontal="right" vertical="center" wrapText="1"/>
    </xf>
    <xf numFmtId="180" fontId="8" fillId="0" borderId="0" xfId="1" applyNumberFormat="1" applyFont="1" applyFill="1" applyBorder="1" applyAlignment="1">
      <alignment horizontal="right" vertical="center" wrapText="1"/>
    </xf>
    <xf numFmtId="178" fontId="8" fillId="0" borderId="5" xfId="1" applyNumberFormat="1" applyFont="1" applyFill="1" applyBorder="1" applyAlignment="1">
      <alignment horizontal="right" vertical="center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177" fontId="8" fillId="0" borderId="0" xfId="1" applyNumberFormat="1" applyFont="1" applyFill="1" applyBorder="1" applyAlignment="1">
      <alignment horizontal="right" vertical="center" wrapText="1"/>
    </xf>
    <xf numFmtId="178" fontId="25" fillId="0" borderId="0" xfId="0" applyNumberFormat="1" applyFont="1" applyFill="1" applyBorder="1" applyAlignment="1">
      <alignment horizontal="center" vertical="center"/>
    </xf>
    <xf numFmtId="38" fontId="10" fillId="4" borderId="6" xfId="1" applyFont="1" applyFill="1" applyBorder="1" applyAlignment="1">
      <alignment horizontal="right" vertical="center" wrapText="1"/>
    </xf>
    <xf numFmtId="38" fontId="10" fillId="4" borderId="5" xfId="1" applyFont="1" applyFill="1" applyBorder="1" applyAlignment="1">
      <alignment horizontal="right" vertical="center" wrapText="1"/>
    </xf>
    <xf numFmtId="178" fontId="25" fillId="0" borderId="0" xfId="0" applyNumberFormat="1" applyFont="1" applyAlignment="1">
      <alignment horizontal="left" vertical="center"/>
    </xf>
    <xf numFmtId="178" fontId="25" fillId="0" borderId="0" xfId="0" applyNumberFormat="1" applyFont="1" applyAlignment="1">
      <alignment horizontal="left" vertical="center" shrinkToFi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38" fontId="10" fillId="3" borderId="2" xfId="1" applyFont="1" applyFill="1" applyBorder="1" applyAlignment="1">
      <alignment horizontal="right" vertical="center" wrapText="1"/>
    </xf>
    <xf numFmtId="38" fontId="10" fillId="3" borderId="3" xfId="1" applyFont="1" applyFill="1" applyBorder="1" applyAlignment="1">
      <alignment horizontal="right" vertical="center" wrapText="1"/>
    </xf>
    <xf numFmtId="38" fontId="10" fillId="4" borderId="2" xfId="1" applyFont="1" applyFill="1" applyBorder="1" applyAlignment="1">
      <alignment horizontal="right" vertical="center" wrapText="1"/>
    </xf>
    <xf numFmtId="38" fontId="10" fillId="4" borderId="3" xfId="1" applyFont="1" applyFill="1" applyBorder="1" applyAlignment="1">
      <alignment horizontal="right" vertical="center" wrapText="1"/>
    </xf>
    <xf numFmtId="178" fontId="8" fillId="0" borderId="3" xfId="1" applyNumberFormat="1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76" fontId="10" fillId="3" borderId="2" xfId="0" applyNumberFormat="1" applyFont="1" applyFill="1" applyBorder="1" applyAlignment="1">
      <alignment horizontal="left" vertical="center" wrapText="1"/>
    </xf>
    <xf numFmtId="176" fontId="10" fillId="3" borderId="3" xfId="0" applyNumberFormat="1" applyFont="1" applyFill="1" applyBorder="1" applyAlignment="1">
      <alignment horizontal="left" vertical="center" wrapText="1"/>
    </xf>
    <xf numFmtId="0" fontId="29" fillId="5" borderId="2" xfId="4" applyFont="1" applyFill="1" applyBorder="1" applyAlignment="1">
      <alignment horizontal="center" vertical="center"/>
    </xf>
    <xf numFmtId="0" fontId="29" fillId="5" borderId="4" xfId="4" applyFont="1" applyFill="1" applyBorder="1" applyAlignment="1">
      <alignment horizontal="center" vertical="center"/>
    </xf>
    <xf numFmtId="0" fontId="26" fillId="5" borderId="15" xfId="4" applyFill="1" applyBorder="1">
      <alignment vertical="center"/>
    </xf>
    <xf numFmtId="0" fontId="26" fillId="5" borderId="14" xfId="4" applyFill="1" applyBorder="1" applyAlignment="1">
      <alignment horizontal="center" vertical="center"/>
    </xf>
    <xf numFmtId="0" fontId="26" fillId="5" borderId="16" xfId="4" applyFill="1" applyBorder="1" applyAlignment="1">
      <alignment horizontal="center" vertical="center"/>
    </xf>
    <xf numFmtId="0" fontId="26" fillId="5" borderId="17" xfId="4" applyFill="1" applyBorder="1" applyAlignment="1">
      <alignment horizontal="center" vertical="center"/>
    </xf>
    <xf numFmtId="0" fontId="26" fillId="5" borderId="6" xfId="4" applyFill="1" applyBorder="1" applyAlignment="1">
      <alignment horizontal="center" vertical="center"/>
    </xf>
    <xf numFmtId="0" fontId="26" fillId="5" borderId="7" xfId="4" applyFill="1" applyBorder="1" applyAlignment="1">
      <alignment horizontal="center" vertical="center"/>
    </xf>
    <xf numFmtId="0" fontId="26" fillId="5" borderId="12" xfId="4" applyFill="1" applyBorder="1" applyAlignment="1">
      <alignment horizontal="center" vertical="center"/>
    </xf>
    <xf numFmtId="0" fontId="26" fillId="5" borderId="13" xfId="4" applyFill="1" applyBorder="1" applyAlignment="1">
      <alignment horizontal="center" vertical="center"/>
    </xf>
    <xf numFmtId="0" fontId="26" fillId="5" borderId="8" xfId="4" applyFill="1" applyBorder="1" applyAlignment="1">
      <alignment horizontal="center" vertical="center"/>
    </xf>
    <xf numFmtId="0" fontId="26" fillId="5" borderId="9" xfId="4" applyFill="1" applyBorder="1" applyAlignment="1">
      <alignment horizontal="center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8">
    <dxf>
      <fill>
        <patternFill>
          <bgColor rgb="FF66FFFF"/>
        </patternFill>
      </fill>
    </dxf>
    <dxf>
      <fill>
        <patternFill>
          <bgColor rgb="FFFF99FF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99FF"/>
        </patternFill>
      </fill>
    </dxf>
    <dxf>
      <fill>
        <patternFill>
          <bgColor rgb="FF99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66FFFF"/>
      <color rgb="FFFF99FF"/>
      <color rgb="FF99FF99"/>
      <color rgb="FFFFFF99"/>
      <color rgb="FF66FF99"/>
      <color rgb="FFCCFFFF"/>
      <color rgb="FFCCFFCC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112059</xdr:colOff>
      <xdr:row>0</xdr:row>
      <xdr:rowOff>44824</xdr:rowOff>
    </xdr:from>
    <xdr:to>
      <xdr:col>39</xdr:col>
      <xdr:colOff>190500</xdr:colOff>
      <xdr:row>1</xdr:row>
      <xdr:rowOff>397249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38765" y="44824"/>
          <a:ext cx="4437529" cy="8791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24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色付きセルに入力ください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127"/>
  <sheetViews>
    <sheetView showZeros="0" tabSelected="1" view="pageBreakPreview" zoomScale="60" zoomScaleNormal="55" workbookViewId="0">
      <selection activeCell="B8" sqref="B8"/>
    </sheetView>
  </sheetViews>
  <sheetFormatPr defaultColWidth="9" defaultRowHeight="12" x14ac:dyDescent="0.15"/>
  <cols>
    <col min="1" max="1" width="1.125" style="22" customWidth="1"/>
    <col min="2" max="2" width="3.375" style="22" customWidth="1"/>
    <col min="3" max="34" width="2.625" style="22" customWidth="1"/>
    <col min="35" max="35" width="3" style="22" customWidth="1"/>
    <col min="36" max="36" width="1.875" style="22" customWidth="1"/>
    <col min="37" max="38" width="2.625" style="22" customWidth="1"/>
    <col min="39" max="39" width="15.625" style="22" customWidth="1"/>
    <col min="40" max="49" width="2.625" style="22" customWidth="1"/>
    <col min="50" max="16384" width="9" style="22"/>
  </cols>
  <sheetData>
    <row r="1" spans="2:35" ht="14.85" customHeight="1" x14ac:dyDescent="0.15">
      <c r="B1" s="99" t="s">
        <v>98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1"/>
    </row>
    <row r="2" spans="2:35" ht="14.85" customHeight="1" x14ac:dyDescent="0.15"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4"/>
    </row>
    <row r="3" spans="2:35" ht="14.85" customHeight="1" x14ac:dyDescent="0.15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4"/>
    </row>
    <row r="4" spans="2:35" ht="14.85" customHeight="1" x14ac:dyDescent="0.15"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4"/>
    </row>
    <row r="5" spans="2:35" ht="14.85" customHeight="1" x14ac:dyDescent="0.15"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4"/>
    </row>
    <row r="6" spans="2:35" ht="14.85" customHeight="1" x14ac:dyDescent="0.15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7"/>
    </row>
    <row r="7" spans="2:35" ht="15.75" customHeight="1" x14ac:dyDescent="0.15">
      <c r="B7" s="108" t="s">
        <v>0</v>
      </c>
      <c r="C7" s="108"/>
      <c r="D7" s="108"/>
      <c r="E7" s="108"/>
      <c r="F7" s="108"/>
    </row>
    <row r="8" spans="2:35" ht="12" customHeight="1" x14ac:dyDescent="0.15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4"/>
    </row>
    <row r="9" spans="2:35" ht="14.1" customHeight="1" x14ac:dyDescent="0.15">
      <c r="B9" s="45"/>
      <c r="C9" s="23"/>
      <c r="D9" s="23"/>
      <c r="E9" s="23"/>
      <c r="F9" s="23"/>
      <c r="G9" s="23"/>
      <c r="H9" s="23"/>
      <c r="I9" s="23"/>
      <c r="J9" s="23"/>
      <c r="K9" s="24" t="s">
        <v>1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46"/>
    </row>
    <row r="10" spans="2:35" ht="12" customHeight="1" x14ac:dyDescent="0.15">
      <c r="B10" s="45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46"/>
    </row>
    <row r="11" spans="2:35" ht="24" customHeight="1" x14ac:dyDescent="0.15">
      <c r="B11" s="45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4" t="s">
        <v>2</v>
      </c>
      <c r="Z11" s="24"/>
      <c r="AA11" s="94">
        <f>証明資料!T4</f>
        <v>0</v>
      </c>
      <c r="AB11" s="24" t="s">
        <v>3</v>
      </c>
      <c r="AC11" s="116">
        <f>証明資料!W4</f>
        <v>0</v>
      </c>
      <c r="AD11" s="116"/>
      <c r="AE11" s="93" t="s">
        <v>4</v>
      </c>
      <c r="AF11" s="116">
        <f>証明資料!Z4</f>
        <v>0</v>
      </c>
      <c r="AG11" s="116"/>
      <c r="AH11" s="24" t="s">
        <v>5</v>
      </c>
      <c r="AI11" s="46"/>
    </row>
    <row r="12" spans="2:35" ht="12" customHeight="1" x14ac:dyDescent="0.15">
      <c r="B12" s="45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46"/>
    </row>
    <row r="13" spans="2:35" ht="18.75" customHeight="1" x14ac:dyDescent="0.15">
      <c r="B13" s="45"/>
      <c r="C13" s="23" t="s">
        <v>6</v>
      </c>
      <c r="D13" s="23"/>
      <c r="E13" s="23"/>
      <c r="F13" s="23"/>
      <c r="G13" s="24"/>
      <c r="H13" s="24"/>
      <c r="I13" s="24"/>
      <c r="J13" s="24"/>
      <c r="K13" s="24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46"/>
    </row>
    <row r="14" spans="2:35" ht="12" customHeight="1" x14ac:dyDescent="0.15">
      <c r="B14" s="45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46"/>
    </row>
    <row r="15" spans="2:35" ht="21.75" customHeight="1" x14ac:dyDescent="0.15">
      <c r="B15" s="45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98" t="s">
        <v>7</v>
      </c>
      <c r="U15" s="98"/>
      <c r="V15" s="98"/>
      <c r="W15" s="24"/>
      <c r="X15" s="110">
        <f>証明資料!M5</f>
        <v>0</v>
      </c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46"/>
    </row>
    <row r="16" spans="2:35" ht="22.5" customHeight="1" x14ac:dyDescent="0.15">
      <c r="B16" s="4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21" t="s">
        <v>8</v>
      </c>
      <c r="U16" s="121"/>
      <c r="V16" s="121"/>
      <c r="W16" s="26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46"/>
    </row>
    <row r="17" spans="2:35" ht="23.25" customHeight="1" x14ac:dyDescent="0.15">
      <c r="B17" s="45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23" t="s">
        <v>9</v>
      </c>
      <c r="U17" s="123"/>
      <c r="V17" s="123"/>
      <c r="W17" s="23"/>
      <c r="X17" s="124">
        <f>証明資料!M6</f>
        <v>0</v>
      </c>
      <c r="Y17" s="124"/>
      <c r="Z17" s="124"/>
      <c r="AA17" s="124"/>
      <c r="AB17" s="124"/>
      <c r="AC17" s="124"/>
      <c r="AD17" s="124"/>
      <c r="AE17" s="124"/>
      <c r="AF17" s="124"/>
      <c r="AG17" s="124"/>
      <c r="AH17" s="125"/>
      <c r="AI17" s="126"/>
    </row>
    <row r="18" spans="2:35" ht="21.75" customHeight="1" x14ac:dyDescent="0.15">
      <c r="B18" s="4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7" t="s">
        <v>10</v>
      </c>
      <c r="U18" s="28"/>
      <c r="V18" s="28"/>
      <c r="W18" s="28"/>
      <c r="X18" s="127">
        <f>証明資料!M7</f>
        <v>0</v>
      </c>
      <c r="Y18" s="127"/>
      <c r="Z18" s="127"/>
      <c r="AA18" s="127"/>
      <c r="AB18" s="127"/>
      <c r="AC18" s="127"/>
      <c r="AD18" s="127"/>
      <c r="AE18" s="127"/>
      <c r="AF18" s="127"/>
      <c r="AG18" s="127"/>
      <c r="AH18" s="125"/>
      <c r="AI18" s="126"/>
    </row>
    <row r="19" spans="2:35" ht="12" customHeight="1" x14ac:dyDescent="0.15">
      <c r="B19" s="45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9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30"/>
      <c r="AI19" s="47"/>
    </row>
    <row r="20" spans="2:35" ht="16.5" customHeight="1" x14ac:dyDescent="0.15">
      <c r="B20" s="45"/>
      <c r="C20" s="31" t="s">
        <v>11</v>
      </c>
      <c r="D20" s="23"/>
      <c r="E20" s="23"/>
      <c r="F20" s="119" t="s">
        <v>12</v>
      </c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31" t="s">
        <v>13</v>
      </c>
      <c r="S20" s="23"/>
      <c r="T20" s="48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46"/>
    </row>
    <row r="21" spans="2:35" ht="16.5" customHeight="1" x14ac:dyDescent="0.15">
      <c r="B21" s="45"/>
      <c r="C21" s="23" t="s">
        <v>14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46"/>
    </row>
    <row r="22" spans="2:35" ht="16.5" customHeight="1" x14ac:dyDescent="0.15">
      <c r="B22" s="45"/>
      <c r="C22" s="23" t="s">
        <v>15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46"/>
    </row>
    <row r="23" spans="2:35" ht="15.95" customHeight="1" x14ac:dyDescent="0.15">
      <c r="B23" s="45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 t="s">
        <v>16</v>
      </c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46"/>
    </row>
    <row r="24" spans="2:35" ht="6" customHeight="1" x14ac:dyDescent="0.15">
      <c r="B24" s="4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46"/>
    </row>
    <row r="25" spans="2:35" ht="21" customHeight="1" x14ac:dyDescent="0.15">
      <c r="B25" s="49">
        <v>1</v>
      </c>
      <c r="C25" s="23" t="s">
        <v>17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120">
        <f>証明資料!M8</f>
        <v>0</v>
      </c>
      <c r="AA25" s="120"/>
      <c r="AB25" s="120"/>
      <c r="AC25" s="120"/>
      <c r="AD25" s="120"/>
      <c r="AE25" s="120"/>
      <c r="AF25" s="120"/>
      <c r="AG25" s="120"/>
      <c r="AH25" s="120"/>
      <c r="AI25" s="46"/>
    </row>
    <row r="26" spans="2:35" ht="6" customHeight="1" x14ac:dyDescent="0.15">
      <c r="B26" s="4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46"/>
    </row>
    <row r="27" spans="2:35" ht="15.95" customHeight="1" x14ac:dyDescent="0.15">
      <c r="B27" s="49">
        <v>2</v>
      </c>
      <c r="C27" s="23" t="s">
        <v>18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33"/>
      <c r="AI27" s="46"/>
    </row>
    <row r="28" spans="2:35" ht="21.75" customHeight="1" x14ac:dyDescent="0.15">
      <c r="B28" s="45"/>
      <c r="C28" s="103" t="s">
        <v>19</v>
      </c>
      <c r="D28" s="103"/>
      <c r="E28" s="23" t="s">
        <v>20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8" t="s">
        <v>21</v>
      </c>
      <c r="AA28" s="28"/>
      <c r="AB28" s="28"/>
      <c r="AC28" s="117" t="str">
        <f>IF(ISERROR(ROUNDDOWN(($Z$34-$Z$32)/$Z$34*100,1))," ",ROUNDDOWN(($Z$34-$Z$32)/$Z$34*100,1))</f>
        <v xml:space="preserve"> </v>
      </c>
      <c r="AD28" s="117"/>
      <c r="AE28" s="117"/>
      <c r="AF28" s="28" t="s">
        <v>22</v>
      </c>
      <c r="AG28" s="118" t="s">
        <v>23</v>
      </c>
      <c r="AH28" s="118"/>
      <c r="AI28" s="46"/>
    </row>
    <row r="29" spans="2:35" ht="12" customHeight="1" x14ac:dyDescent="0.15">
      <c r="B29" s="45"/>
      <c r="C29" s="114"/>
      <c r="D29" s="114"/>
      <c r="E29" s="23"/>
      <c r="F29" s="121" t="s">
        <v>24</v>
      </c>
      <c r="G29" s="121"/>
      <c r="H29" s="121"/>
      <c r="I29" s="23"/>
      <c r="J29" s="114" t="s">
        <v>25</v>
      </c>
      <c r="K29" s="23"/>
      <c r="L29" s="114">
        <v>100</v>
      </c>
      <c r="M29" s="114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33"/>
      <c r="AI29" s="46"/>
    </row>
    <row r="30" spans="2:35" ht="12" customHeight="1" x14ac:dyDescent="0.15">
      <c r="B30" s="45"/>
      <c r="C30" s="23"/>
      <c r="D30" s="23"/>
      <c r="E30" s="23"/>
      <c r="F30" s="23"/>
      <c r="G30" s="23" t="s">
        <v>26</v>
      </c>
      <c r="H30" s="23"/>
      <c r="I30" s="23"/>
      <c r="J30" s="114"/>
      <c r="K30" s="23"/>
      <c r="L30" s="114"/>
      <c r="M30" s="114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46"/>
    </row>
    <row r="31" spans="2:35" ht="6" customHeight="1" x14ac:dyDescent="0.15">
      <c r="B31" s="4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46"/>
    </row>
    <row r="32" spans="2:35" ht="22.5" customHeight="1" x14ac:dyDescent="0.15">
      <c r="B32" s="45"/>
      <c r="C32" s="31" t="s">
        <v>27</v>
      </c>
      <c r="D32" s="23"/>
      <c r="E32" s="23" t="s">
        <v>95</v>
      </c>
      <c r="F32" s="23"/>
      <c r="G32" s="23"/>
      <c r="H32" s="23"/>
      <c r="I32" s="23"/>
      <c r="J32" s="23"/>
      <c r="K32" s="23"/>
      <c r="L32" s="23"/>
      <c r="M32" s="23"/>
      <c r="N32" s="116">
        <f>証明資料!D10</f>
        <v>0</v>
      </c>
      <c r="O32" s="116"/>
      <c r="P32" s="23" t="s">
        <v>94</v>
      </c>
      <c r="Q32" s="23"/>
      <c r="R32" s="23"/>
      <c r="S32" s="23"/>
      <c r="T32" s="23"/>
      <c r="U32" s="23"/>
      <c r="V32" s="23"/>
      <c r="W32" s="23"/>
      <c r="X32" s="23"/>
      <c r="Y32" s="23"/>
      <c r="Z32" s="109" t="str">
        <f>証明資料!Q17</f>
        <v/>
      </c>
      <c r="AA32" s="109"/>
      <c r="AB32" s="109"/>
      <c r="AC32" s="109"/>
      <c r="AD32" s="109"/>
      <c r="AE32" s="109"/>
      <c r="AF32" s="109"/>
      <c r="AG32" s="109"/>
      <c r="AH32" s="34" t="s">
        <v>28</v>
      </c>
      <c r="AI32" s="46"/>
    </row>
    <row r="33" spans="2:35" ht="6" customHeight="1" x14ac:dyDescent="0.15">
      <c r="B33" s="4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46"/>
    </row>
    <row r="34" spans="2:35" ht="22.5" customHeight="1" x14ac:dyDescent="0.15">
      <c r="B34" s="45"/>
      <c r="C34" s="31" t="s">
        <v>29</v>
      </c>
      <c r="D34" s="23"/>
      <c r="E34" s="23" t="s">
        <v>96</v>
      </c>
      <c r="F34" s="23"/>
      <c r="G34" s="23"/>
      <c r="H34" s="23"/>
      <c r="I34" s="23"/>
      <c r="J34" s="23"/>
      <c r="K34" s="23"/>
      <c r="L34" s="23"/>
      <c r="M34" s="116">
        <f>証明資料!D10</f>
        <v>0</v>
      </c>
      <c r="N34" s="116"/>
      <c r="O34" s="23" t="s">
        <v>94</v>
      </c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109" t="str">
        <f>証明資料!Q26</f>
        <v/>
      </c>
      <c r="AA34" s="109"/>
      <c r="AB34" s="109"/>
      <c r="AC34" s="109"/>
      <c r="AD34" s="109"/>
      <c r="AE34" s="109"/>
      <c r="AF34" s="109"/>
      <c r="AG34" s="109"/>
      <c r="AH34" s="34" t="s">
        <v>28</v>
      </c>
      <c r="AI34" s="46"/>
    </row>
    <row r="35" spans="2:35" ht="6" customHeight="1" x14ac:dyDescent="0.15">
      <c r="B35" s="4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35"/>
      <c r="AH35" s="23"/>
      <c r="AI35" s="46"/>
    </row>
    <row r="36" spans="2:35" ht="22.5" customHeight="1" x14ac:dyDescent="0.15">
      <c r="B36" s="45"/>
      <c r="C36" s="103" t="s">
        <v>30</v>
      </c>
      <c r="D36" s="103"/>
      <c r="E36" s="23" t="s">
        <v>31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8" t="s">
        <v>21</v>
      </c>
      <c r="X36" s="28"/>
      <c r="Y36" s="28"/>
      <c r="Z36" s="117" t="str">
        <f>IF(ISERROR(ROUNDDOWN(((($Z$34+$Z$42)-($Z$32+$Z$40))/($Z$34+$Z$42)*100),1))," ",ROUNDDOWN(((($Z$34+$Z$42)-($Z$32+$Z$40))/($Z$34+$Z$42)*100),1))</f>
        <v xml:space="preserve"> </v>
      </c>
      <c r="AA36" s="117"/>
      <c r="AB36" s="117"/>
      <c r="AC36" s="28" t="s">
        <v>22</v>
      </c>
      <c r="AD36" s="118" t="s">
        <v>32</v>
      </c>
      <c r="AE36" s="118"/>
      <c r="AF36" s="118"/>
      <c r="AG36" s="118"/>
      <c r="AH36" s="118"/>
      <c r="AI36" s="46"/>
    </row>
    <row r="37" spans="2:35" ht="12" customHeight="1" x14ac:dyDescent="0.15">
      <c r="B37" s="45"/>
      <c r="C37" s="114"/>
      <c r="D37" s="114"/>
      <c r="E37" s="23"/>
      <c r="F37" s="115" t="s">
        <v>33</v>
      </c>
      <c r="G37" s="115"/>
      <c r="H37" s="115"/>
      <c r="I37" s="115"/>
      <c r="J37" s="28" t="s">
        <v>34</v>
      </c>
      <c r="K37" s="115" t="s">
        <v>35</v>
      </c>
      <c r="L37" s="115"/>
      <c r="M37" s="115"/>
      <c r="N37" s="115"/>
      <c r="O37" s="23"/>
      <c r="P37" s="114" t="s">
        <v>25</v>
      </c>
      <c r="Q37" s="23"/>
      <c r="R37" s="114">
        <v>100</v>
      </c>
      <c r="S37" s="114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33"/>
      <c r="AI37" s="46"/>
    </row>
    <row r="38" spans="2:35" ht="12" customHeight="1" x14ac:dyDescent="0.15">
      <c r="B38" s="45"/>
      <c r="C38" s="23"/>
      <c r="D38" s="23"/>
      <c r="E38" s="23"/>
      <c r="F38" s="23"/>
      <c r="G38" s="23"/>
      <c r="H38" s="23"/>
      <c r="I38" s="98" t="s">
        <v>36</v>
      </c>
      <c r="J38" s="98"/>
      <c r="K38" s="98"/>
      <c r="L38" s="23"/>
      <c r="M38" s="23"/>
      <c r="N38" s="23"/>
      <c r="O38" s="23"/>
      <c r="P38" s="114"/>
      <c r="Q38" s="23"/>
      <c r="R38" s="114"/>
      <c r="S38" s="114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46"/>
    </row>
    <row r="39" spans="2:35" ht="6" customHeight="1" x14ac:dyDescent="0.15">
      <c r="B39" s="4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46"/>
    </row>
    <row r="40" spans="2:35" ht="22.5" customHeight="1" x14ac:dyDescent="0.15">
      <c r="B40" s="45"/>
      <c r="C40" s="31" t="s">
        <v>37</v>
      </c>
      <c r="D40" s="23"/>
      <c r="E40" s="23" t="s">
        <v>38</v>
      </c>
      <c r="F40" s="23"/>
      <c r="G40" s="23"/>
      <c r="H40" s="23"/>
      <c r="I40" s="91"/>
      <c r="J40" s="91"/>
      <c r="K40" s="91"/>
      <c r="L40" s="23"/>
      <c r="M40" s="23"/>
      <c r="N40" s="23"/>
      <c r="O40" s="23"/>
      <c r="P40" s="93"/>
      <c r="Q40" s="23"/>
      <c r="R40" s="93"/>
      <c r="S40" s="93"/>
      <c r="T40" s="23"/>
      <c r="U40" s="23"/>
      <c r="V40" s="23"/>
      <c r="W40" s="23"/>
      <c r="X40" s="23"/>
      <c r="Y40" s="23"/>
      <c r="Z40" s="109">
        <f>証明資料!Q29+証明資料!Q30</f>
        <v>0</v>
      </c>
      <c r="AA40" s="109"/>
      <c r="AB40" s="109"/>
      <c r="AC40" s="109"/>
      <c r="AD40" s="109"/>
      <c r="AE40" s="109"/>
      <c r="AF40" s="109"/>
      <c r="AG40" s="109"/>
      <c r="AH40" s="34" t="s">
        <v>28</v>
      </c>
      <c r="AI40" s="46"/>
    </row>
    <row r="41" spans="2:35" ht="6" customHeight="1" x14ac:dyDescent="0.15">
      <c r="B41" s="4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46"/>
    </row>
    <row r="42" spans="2:35" ht="22.5" customHeight="1" x14ac:dyDescent="0.15">
      <c r="B42" s="45"/>
      <c r="C42" s="31" t="s">
        <v>39</v>
      </c>
      <c r="D42" s="23"/>
      <c r="E42" s="23" t="s">
        <v>40</v>
      </c>
      <c r="F42" s="23"/>
      <c r="G42" s="23"/>
      <c r="H42" s="23"/>
      <c r="I42" s="91"/>
      <c r="J42" s="91"/>
      <c r="K42" s="91"/>
      <c r="L42" s="23"/>
      <c r="M42" s="23"/>
      <c r="N42" s="23"/>
      <c r="O42" s="23"/>
      <c r="P42" s="93"/>
      <c r="Q42" s="23"/>
      <c r="R42" s="93"/>
      <c r="S42" s="93"/>
      <c r="T42" s="23"/>
      <c r="U42" s="23"/>
      <c r="V42" s="23"/>
      <c r="W42" s="23"/>
      <c r="X42" s="23"/>
      <c r="Y42" s="23"/>
      <c r="Z42" s="109">
        <f>証明資料!Q32+証明資料!Q33</f>
        <v>0</v>
      </c>
      <c r="AA42" s="109"/>
      <c r="AB42" s="109"/>
      <c r="AC42" s="109"/>
      <c r="AD42" s="109"/>
      <c r="AE42" s="109"/>
      <c r="AF42" s="109"/>
      <c r="AG42" s="109"/>
      <c r="AH42" s="34" t="s">
        <v>28</v>
      </c>
      <c r="AI42" s="46"/>
    </row>
    <row r="43" spans="2:35" ht="6" customHeight="1" x14ac:dyDescent="0.15">
      <c r="B43" s="4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46"/>
    </row>
    <row r="44" spans="2:35" ht="12" customHeight="1" x14ac:dyDescent="0.15">
      <c r="B44" s="49">
        <v>3</v>
      </c>
      <c r="C44" s="23" t="s">
        <v>41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33"/>
      <c r="AI44" s="46"/>
    </row>
    <row r="45" spans="2:35" ht="12" customHeight="1" x14ac:dyDescent="0.15">
      <c r="B45" s="49"/>
      <c r="C45" s="110">
        <f>証明資料!M38</f>
        <v>0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46"/>
    </row>
    <row r="46" spans="2:35" ht="12" customHeight="1" x14ac:dyDescent="0.15">
      <c r="B46" s="49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46"/>
    </row>
    <row r="47" spans="2:35" ht="12" customHeight="1" x14ac:dyDescent="0.15">
      <c r="B47" s="4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46"/>
    </row>
    <row r="48" spans="2:35" ht="12" customHeight="1" x14ac:dyDescent="0.15">
      <c r="B48" s="49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46"/>
    </row>
    <row r="49" spans="2:40" ht="12" customHeight="1" x14ac:dyDescent="0.15">
      <c r="B49" s="5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51"/>
    </row>
    <row r="50" spans="2:40" ht="12" customHeight="1" x14ac:dyDescent="0.15"/>
    <row r="51" spans="2:40" ht="12" customHeight="1" x14ac:dyDescent="0.15">
      <c r="B51" s="25" t="s">
        <v>42</v>
      </c>
      <c r="D51" s="36"/>
      <c r="E51" s="25"/>
    </row>
    <row r="52" spans="2:40" ht="12" customHeight="1" x14ac:dyDescent="0.15">
      <c r="B52" s="22" t="s">
        <v>43</v>
      </c>
      <c r="D52" s="36"/>
      <c r="E52" s="32"/>
    </row>
    <row r="53" spans="2:40" ht="12" customHeight="1" x14ac:dyDescent="0.15">
      <c r="B53" s="25" t="s">
        <v>44</v>
      </c>
      <c r="D53" s="36"/>
      <c r="E53" s="32"/>
    </row>
    <row r="54" spans="2:40" ht="12" customHeight="1" x14ac:dyDescent="0.15">
      <c r="B54" s="25" t="s">
        <v>45</v>
      </c>
      <c r="D54" s="36"/>
      <c r="E54" s="32"/>
    </row>
    <row r="55" spans="2:40" ht="12" customHeight="1" x14ac:dyDescent="0.15">
      <c r="B55" s="22" t="s">
        <v>46</v>
      </c>
      <c r="D55" s="37"/>
    </row>
    <row r="56" spans="2:40" ht="9" customHeight="1" x14ac:dyDescent="0.15">
      <c r="D56" s="37"/>
    </row>
    <row r="57" spans="2:40" ht="20.25" customHeight="1" x14ac:dyDescent="0.15">
      <c r="B57" s="22" t="s">
        <v>47</v>
      </c>
      <c r="D57" s="37"/>
      <c r="E57" s="112"/>
      <c r="F57" s="112"/>
      <c r="G57" s="112"/>
      <c r="AM57" s="78">
        <v>44045</v>
      </c>
      <c r="AN57" s="22" t="s">
        <v>79</v>
      </c>
    </row>
    <row r="58" spans="2:40" ht="5.25" customHeight="1" x14ac:dyDescent="0.15">
      <c r="D58" s="37"/>
    </row>
    <row r="59" spans="2:40" ht="22.5" customHeight="1" x14ac:dyDescent="0.15">
      <c r="B59" s="96"/>
      <c r="C59" s="96"/>
      <c r="D59" s="96"/>
      <c r="E59" s="96"/>
      <c r="F59" s="96"/>
      <c r="G59" s="96"/>
      <c r="H59" s="92"/>
      <c r="I59" s="113"/>
      <c r="J59" s="113"/>
      <c r="K59" s="38"/>
      <c r="AM59" s="78">
        <v>44074</v>
      </c>
      <c r="AN59" s="22" t="s">
        <v>80</v>
      </c>
    </row>
    <row r="60" spans="2:40" ht="15.95" customHeight="1" x14ac:dyDescent="0.15">
      <c r="C60" s="22" t="s">
        <v>48</v>
      </c>
      <c r="AN60" s="22" t="s">
        <v>81</v>
      </c>
    </row>
    <row r="61" spans="2:40" ht="23.25" customHeight="1" x14ac:dyDescent="0.15">
      <c r="C61" s="22" t="s">
        <v>49</v>
      </c>
      <c r="M61" s="96"/>
      <c r="N61" s="96"/>
      <c r="O61" s="96"/>
      <c r="P61" s="96"/>
      <c r="Q61" s="96"/>
      <c r="R61" s="96"/>
      <c r="S61" s="97" t="s">
        <v>64</v>
      </c>
      <c r="T61" s="97"/>
      <c r="U61" s="97"/>
      <c r="V61" s="97"/>
      <c r="W61" s="96"/>
      <c r="X61" s="96"/>
      <c r="Y61" s="96"/>
      <c r="Z61" s="96"/>
      <c r="AA61" s="96"/>
      <c r="AB61" s="96"/>
      <c r="AC61" s="39"/>
      <c r="AD61" s="40" t="s">
        <v>65</v>
      </c>
      <c r="AE61" s="39"/>
      <c r="AF61" s="39"/>
      <c r="AG61" s="40"/>
    </row>
    <row r="62" spans="2:40" ht="20.25" customHeight="1" x14ac:dyDescent="0.15"/>
    <row r="63" spans="2:40" ht="23.25" customHeight="1" x14ac:dyDescent="0.15">
      <c r="T63" s="23" t="s">
        <v>50</v>
      </c>
      <c r="U63" s="23"/>
      <c r="V63" s="23"/>
      <c r="W63" s="23"/>
      <c r="X63" s="98" t="s">
        <v>51</v>
      </c>
      <c r="Y63" s="98"/>
      <c r="Z63" s="98"/>
      <c r="AA63" s="98"/>
      <c r="AB63" s="98"/>
      <c r="AD63" s="41"/>
    </row>
    <row r="64" spans="2:40" ht="13.5" customHeight="1" x14ac:dyDescent="0.15">
      <c r="B64" s="108"/>
      <c r="C64" s="108"/>
      <c r="D64" s="108"/>
      <c r="E64" s="108"/>
      <c r="F64" s="108"/>
      <c r="Q64" s="76" t="s">
        <v>77</v>
      </c>
      <c r="R64" s="77"/>
    </row>
    <row r="65" spans="2:35" ht="14.85" customHeight="1" x14ac:dyDescent="0.15">
      <c r="B65" s="99" t="s">
        <v>98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1"/>
    </row>
    <row r="66" spans="2:35" ht="14.85" customHeight="1" x14ac:dyDescent="0.15">
      <c r="B66" s="102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4"/>
    </row>
    <row r="67" spans="2:35" ht="14.85" customHeight="1" x14ac:dyDescent="0.15">
      <c r="B67" s="102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4"/>
    </row>
    <row r="68" spans="2:35" ht="14.85" customHeight="1" x14ac:dyDescent="0.15">
      <c r="B68" s="102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4"/>
    </row>
    <row r="69" spans="2:35" ht="14.85" customHeight="1" x14ac:dyDescent="0.15">
      <c r="B69" s="102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4"/>
    </row>
    <row r="70" spans="2:35" ht="14.85" customHeight="1" x14ac:dyDescent="0.15">
      <c r="B70" s="105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7"/>
    </row>
    <row r="71" spans="2:35" ht="13.5" customHeight="1" x14ac:dyDescent="0.15">
      <c r="B71" s="108" t="s">
        <v>0</v>
      </c>
      <c r="C71" s="108"/>
      <c r="D71" s="108"/>
      <c r="E71" s="108"/>
      <c r="F71" s="108"/>
      <c r="Q71" s="76"/>
      <c r="R71" s="77"/>
    </row>
    <row r="72" spans="2:35" ht="12" customHeight="1" x14ac:dyDescent="0.15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4"/>
    </row>
    <row r="73" spans="2:35" ht="14.1" customHeight="1" x14ac:dyDescent="0.15">
      <c r="B73" s="45"/>
      <c r="C73" s="23"/>
      <c r="D73" s="23"/>
      <c r="E73" s="23"/>
      <c r="F73" s="23"/>
      <c r="G73" s="23"/>
      <c r="H73" s="23"/>
      <c r="I73" s="23"/>
      <c r="J73" s="23"/>
      <c r="K73" s="24" t="s">
        <v>1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46"/>
    </row>
    <row r="74" spans="2:35" ht="12" customHeight="1" x14ac:dyDescent="0.15">
      <c r="B74" s="45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46"/>
    </row>
    <row r="75" spans="2:35" ht="24" customHeight="1" x14ac:dyDescent="0.15">
      <c r="B75" s="45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4" t="s">
        <v>2</v>
      </c>
      <c r="Z75" s="24"/>
      <c r="AA75" s="94">
        <f>AA11</f>
        <v>0</v>
      </c>
      <c r="AB75" s="24" t="s">
        <v>3</v>
      </c>
      <c r="AC75" s="116">
        <f>AC11</f>
        <v>0</v>
      </c>
      <c r="AD75" s="116"/>
      <c r="AE75" s="93" t="s">
        <v>4</v>
      </c>
      <c r="AF75" s="116">
        <f>AF11</f>
        <v>0</v>
      </c>
      <c r="AG75" s="116"/>
      <c r="AH75" s="24" t="s">
        <v>5</v>
      </c>
      <c r="AI75" s="46"/>
    </row>
    <row r="76" spans="2:35" ht="12" customHeight="1" x14ac:dyDescent="0.15">
      <c r="B76" s="45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46"/>
    </row>
    <row r="77" spans="2:35" ht="18.75" customHeight="1" x14ac:dyDescent="0.15">
      <c r="B77" s="45"/>
      <c r="C77" s="23" t="s">
        <v>6</v>
      </c>
      <c r="D77" s="23"/>
      <c r="E77" s="23"/>
      <c r="F77" s="23"/>
      <c r="G77" s="24"/>
      <c r="H77" s="24"/>
      <c r="I77" s="24"/>
      <c r="J77" s="24"/>
      <c r="K77" s="24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46"/>
    </row>
    <row r="78" spans="2:35" ht="12" customHeight="1" x14ac:dyDescent="0.15">
      <c r="B78" s="45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46"/>
    </row>
    <row r="79" spans="2:35" ht="21.75" customHeight="1" x14ac:dyDescent="0.15">
      <c r="B79" s="45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98" t="s">
        <v>7</v>
      </c>
      <c r="U79" s="98"/>
      <c r="V79" s="98"/>
      <c r="W79" s="24"/>
      <c r="X79" s="110">
        <f>X15</f>
        <v>0</v>
      </c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46"/>
    </row>
    <row r="80" spans="2:35" ht="22.5" customHeight="1" x14ac:dyDescent="0.15">
      <c r="B80" s="45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121" t="s">
        <v>8</v>
      </c>
      <c r="U80" s="121"/>
      <c r="V80" s="121"/>
      <c r="W80" s="26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46"/>
    </row>
    <row r="81" spans="2:35" ht="23.25" customHeight="1" x14ac:dyDescent="0.15">
      <c r="B81" s="45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123" t="s">
        <v>9</v>
      </c>
      <c r="U81" s="123"/>
      <c r="V81" s="123"/>
      <c r="W81" s="23"/>
      <c r="X81" s="124">
        <f>X17</f>
        <v>0</v>
      </c>
      <c r="Y81" s="124"/>
      <c r="Z81" s="124"/>
      <c r="AA81" s="124"/>
      <c r="AB81" s="124"/>
      <c r="AC81" s="124"/>
      <c r="AD81" s="124"/>
      <c r="AE81" s="124"/>
      <c r="AF81" s="124"/>
      <c r="AG81" s="124"/>
      <c r="AH81" s="125"/>
      <c r="AI81" s="126"/>
    </row>
    <row r="82" spans="2:35" ht="21.75" customHeight="1" x14ac:dyDescent="0.15">
      <c r="B82" s="45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7" t="s">
        <v>10</v>
      </c>
      <c r="U82" s="28"/>
      <c r="V82" s="28"/>
      <c r="W82" s="28"/>
      <c r="X82" s="127">
        <f>X18</f>
        <v>0</v>
      </c>
      <c r="Y82" s="127"/>
      <c r="Z82" s="127"/>
      <c r="AA82" s="127"/>
      <c r="AB82" s="127"/>
      <c r="AC82" s="127"/>
      <c r="AD82" s="127"/>
      <c r="AE82" s="127"/>
      <c r="AF82" s="127"/>
      <c r="AG82" s="127"/>
      <c r="AH82" s="125"/>
      <c r="AI82" s="126"/>
    </row>
    <row r="83" spans="2:35" ht="12" customHeight="1" x14ac:dyDescent="0.15">
      <c r="B83" s="45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9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30"/>
      <c r="AI83" s="47"/>
    </row>
    <row r="84" spans="2:35" ht="16.5" customHeight="1" x14ac:dyDescent="0.15">
      <c r="B84" s="45"/>
      <c r="C84" s="31" t="s">
        <v>11</v>
      </c>
      <c r="D84" s="23"/>
      <c r="E84" s="23"/>
      <c r="F84" s="119" t="s">
        <v>12</v>
      </c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31" t="s">
        <v>13</v>
      </c>
      <c r="S84" s="23"/>
      <c r="T84" s="48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46"/>
    </row>
    <row r="85" spans="2:35" ht="16.5" customHeight="1" x14ac:dyDescent="0.15">
      <c r="B85" s="45"/>
      <c r="C85" s="23" t="s">
        <v>14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46"/>
    </row>
    <row r="86" spans="2:35" ht="16.5" customHeight="1" x14ac:dyDescent="0.15">
      <c r="B86" s="45"/>
      <c r="C86" s="23" t="s">
        <v>15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46"/>
    </row>
    <row r="87" spans="2:35" ht="15.95" customHeight="1" x14ac:dyDescent="0.15">
      <c r="B87" s="45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 t="s">
        <v>16</v>
      </c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46"/>
    </row>
    <row r="88" spans="2:35" ht="6" customHeight="1" x14ac:dyDescent="0.15">
      <c r="B88" s="45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46"/>
    </row>
    <row r="89" spans="2:35" ht="21" customHeight="1" x14ac:dyDescent="0.15">
      <c r="B89" s="49">
        <v>1</v>
      </c>
      <c r="C89" s="23" t="s">
        <v>17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120">
        <f>Z25</f>
        <v>0</v>
      </c>
      <c r="AA89" s="120"/>
      <c r="AB89" s="120"/>
      <c r="AC89" s="120"/>
      <c r="AD89" s="120"/>
      <c r="AE89" s="120"/>
      <c r="AF89" s="120"/>
      <c r="AG89" s="120"/>
      <c r="AH89" s="120"/>
      <c r="AI89" s="46"/>
    </row>
    <row r="90" spans="2:35" ht="6" customHeight="1" x14ac:dyDescent="0.15">
      <c r="B90" s="45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46"/>
    </row>
    <row r="91" spans="2:35" ht="15.95" customHeight="1" x14ac:dyDescent="0.15">
      <c r="B91" s="49">
        <v>2</v>
      </c>
      <c r="C91" s="23" t="s">
        <v>18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33"/>
      <c r="AI91" s="46"/>
    </row>
    <row r="92" spans="2:35" ht="21.75" customHeight="1" x14ac:dyDescent="0.15">
      <c r="B92" s="45"/>
      <c r="C92" s="103" t="s">
        <v>19</v>
      </c>
      <c r="D92" s="103"/>
      <c r="E92" s="23" t="s">
        <v>20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8" t="s">
        <v>21</v>
      </c>
      <c r="AA92" s="28"/>
      <c r="AB92" s="28"/>
      <c r="AC92" s="117" t="str">
        <f>AC28</f>
        <v xml:space="preserve"> </v>
      </c>
      <c r="AD92" s="117"/>
      <c r="AE92" s="117"/>
      <c r="AF92" s="28" t="s">
        <v>22</v>
      </c>
      <c r="AG92" s="118" t="s">
        <v>23</v>
      </c>
      <c r="AH92" s="118"/>
      <c r="AI92" s="46"/>
    </row>
    <row r="93" spans="2:35" ht="12" customHeight="1" x14ac:dyDescent="0.15">
      <c r="B93" s="45"/>
      <c r="C93" s="114"/>
      <c r="D93" s="114"/>
      <c r="E93" s="23"/>
      <c r="F93" s="121" t="s">
        <v>24</v>
      </c>
      <c r="G93" s="121"/>
      <c r="H93" s="121"/>
      <c r="I93" s="23"/>
      <c r="J93" s="114" t="s">
        <v>25</v>
      </c>
      <c r="K93" s="23"/>
      <c r="L93" s="114">
        <v>100</v>
      </c>
      <c r="M93" s="114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33"/>
      <c r="AI93" s="46"/>
    </row>
    <row r="94" spans="2:35" ht="12" customHeight="1" x14ac:dyDescent="0.15">
      <c r="B94" s="45"/>
      <c r="C94" s="23"/>
      <c r="D94" s="23"/>
      <c r="E94" s="23"/>
      <c r="F94" s="23"/>
      <c r="G94" s="23" t="s">
        <v>26</v>
      </c>
      <c r="H94" s="23"/>
      <c r="I94" s="23"/>
      <c r="J94" s="114"/>
      <c r="K94" s="23"/>
      <c r="L94" s="114"/>
      <c r="M94" s="114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46"/>
    </row>
    <row r="95" spans="2:35" ht="6" customHeight="1" x14ac:dyDescent="0.15">
      <c r="B95" s="45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46"/>
    </row>
    <row r="96" spans="2:35" ht="22.5" customHeight="1" x14ac:dyDescent="0.15">
      <c r="B96" s="45"/>
      <c r="C96" s="31" t="s">
        <v>27</v>
      </c>
      <c r="D96" s="23"/>
      <c r="E96" s="23" t="s">
        <v>95</v>
      </c>
      <c r="F96" s="23"/>
      <c r="G96" s="23"/>
      <c r="H96" s="23"/>
      <c r="I96" s="23"/>
      <c r="J96" s="23"/>
      <c r="K96" s="23"/>
      <c r="L96" s="23"/>
      <c r="M96" s="23"/>
      <c r="N96" s="116">
        <f>N32</f>
        <v>0</v>
      </c>
      <c r="O96" s="116"/>
      <c r="P96" s="23" t="s">
        <v>94</v>
      </c>
      <c r="Q96" s="23"/>
      <c r="R96" s="23"/>
      <c r="S96" s="23"/>
      <c r="T96" s="23"/>
      <c r="U96" s="23"/>
      <c r="V96" s="23"/>
      <c r="W96" s="23"/>
      <c r="X96" s="23"/>
      <c r="Y96" s="23"/>
      <c r="Z96" s="109" t="str">
        <f>Z32</f>
        <v/>
      </c>
      <c r="AA96" s="109"/>
      <c r="AB96" s="109"/>
      <c r="AC96" s="109"/>
      <c r="AD96" s="109"/>
      <c r="AE96" s="109"/>
      <c r="AF96" s="109"/>
      <c r="AG96" s="109"/>
      <c r="AH96" s="34" t="s">
        <v>28</v>
      </c>
      <c r="AI96" s="46"/>
    </row>
    <row r="97" spans="2:35" ht="6" customHeight="1" x14ac:dyDescent="0.15">
      <c r="B97" s="45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46"/>
    </row>
    <row r="98" spans="2:35" ht="22.5" customHeight="1" x14ac:dyDescent="0.15">
      <c r="B98" s="45"/>
      <c r="C98" s="31" t="s">
        <v>29</v>
      </c>
      <c r="D98" s="23"/>
      <c r="E98" s="23" t="s">
        <v>96</v>
      </c>
      <c r="F98" s="23"/>
      <c r="G98" s="23"/>
      <c r="H98" s="23"/>
      <c r="I98" s="23"/>
      <c r="J98" s="23"/>
      <c r="K98" s="23"/>
      <c r="L98" s="23"/>
      <c r="M98" s="116">
        <f>M34</f>
        <v>0</v>
      </c>
      <c r="N98" s="116"/>
      <c r="O98" s="23" t="s">
        <v>94</v>
      </c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109" t="str">
        <f>Z34</f>
        <v/>
      </c>
      <c r="AA98" s="109"/>
      <c r="AB98" s="109"/>
      <c r="AC98" s="109"/>
      <c r="AD98" s="109"/>
      <c r="AE98" s="109"/>
      <c r="AF98" s="109"/>
      <c r="AG98" s="109"/>
      <c r="AH98" s="34" t="s">
        <v>28</v>
      </c>
      <c r="AI98" s="46"/>
    </row>
    <row r="99" spans="2:35" ht="6" customHeight="1" x14ac:dyDescent="0.15">
      <c r="B99" s="45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35"/>
      <c r="AH99" s="23"/>
      <c r="AI99" s="46"/>
    </row>
    <row r="100" spans="2:35" ht="22.5" customHeight="1" x14ac:dyDescent="0.15">
      <c r="B100" s="45"/>
      <c r="C100" s="103" t="s">
        <v>30</v>
      </c>
      <c r="D100" s="103"/>
      <c r="E100" s="23" t="s">
        <v>31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8" t="s">
        <v>21</v>
      </c>
      <c r="X100" s="28"/>
      <c r="Y100" s="28"/>
      <c r="Z100" s="117" t="str">
        <f>Z36</f>
        <v xml:space="preserve"> </v>
      </c>
      <c r="AA100" s="117"/>
      <c r="AB100" s="117"/>
      <c r="AC100" s="28" t="s">
        <v>22</v>
      </c>
      <c r="AD100" s="118" t="s">
        <v>32</v>
      </c>
      <c r="AE100" s="118"/>
      <c r="AF100" s="118"/>
      <c r="AG100" s="118"/>
      <c r="AH100" s="118"/>
      <c r="AI100" s="46"/>
    </row>
    <row r="101" spans="2:35" ht="12" customHeight="1" x14ac:dyDescent="0.15">
      <c r="B101" s="45"/>
      <c r="C101" s="114"/>
      <c r="D101" s="114"/>
      <c r="E101" s="23"/>
      <c r="F101" s="115" t="s">
        <v>33</v>
      </c>
      <c r="G101" s="115"/>
      <c r="H101" s="115"/>
      <c r="I101" s="115"/>
      <c r="J101" s="28" t="s">
        <v>34</v>
      </c>
      <c r="K101" s="115" t="s">
        <v>35</v>
      </c>
      <c r="L101" s="115"/>
      <c r="M101" s="115"/>
      <c r="N101" s="115"/>
      <c r="O101" s="23"/>
      <c r="P101" s="114" t="s">
        <v>25</v>
      </c>
      <c r="Q101" s="23"/>
      <c r="R101" s="114">
        <v>100</v>
      </c>
      <c r="S101" s="114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33"/>
      <c r="AI101" s="46"/>
    </row>
    <row r="102" spans="2:35" ht="12" customHeight="1" x14ac:dyDescent="0.15">
      <c r="B102" s="45"/>
      <c r="C102" s="23"/>
      <c r="D102" s="23"/>
      <c r="E102" s="23"/>
      <c r="F102" s="23"/>
      <c r="G102" s="23"/>
      <c r="H102" s="23"/>
      <c r="I102" s="98" t="s">
        <v>36</v>
      </c>
      <c r="J102" s="98"/>
      <c r="K102" s="98"/>
      <c r="L102" s="23"/>
      <c r="M102" s="23"/>
      <c r="N102" s="23"/>
      <c r="O102" s="23"/>
      <c r="P102" s="114"/>
      <c r="Q102" s="23"/>
      <c r="R102" s="114"/>
      <c r="S102" s="114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46"/>
    </row>
    <row r="103" spans="2:35" ht="6" customHeight="1" x14ac:dyDescent="0.15">
      <c r="B103" s="45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46"/>
    </row>
    <row r="104" spans="2:35" ht="22.5" customHeight="1" x14ac:dyDescent="0.15">
      <c r="B104" s="45"/>
      <c r="C104" s="31" t="s">
        <v>37</v>
      </c>
      <c r="D104" s="23"/>
      <c r="E104" s="23" t="s">
        <v>38</v>
      </c>
      <c r="F104" s="23"/>
      <c r="G104" s="23"/>
      <c r="H104" s="23"/>
      <c r="I104" s="91"/>
      <c r="J104" s="91"/>
      <c r="K104" s="91"/>
      <c r="L104" s="23"/>
      <c r="M104" s="23"/>
      <c r="N104" s="23"/>
      <c r="O104" s="23"/>
      <c r="P104" s="93"/>
      <c r="Q104" s="23"/>
      <c r="R104" s="93"/>
      <c r="S104" s="93"/>
      <c r="T104" s="23"/>
      <c r="U104" s="23"/>
      <c r="V104" s="23"/>
      <c r="W104" s="23"/>
      <c r="X104" s="23"/>
      <c r="Y104" s="23"/>
      <c r="Z104" s="109">
        <f>Z40</f>
        <v>0</v>
      </c>
      <c r="AA104" s="109"/>
      <c r="AB104" s="109"/>
      <c r="AC104" s="109"/>
      <c r="AD104" s="109"/>
      <c r="AE104" s="109"/>
      <c r="AF104" s="109"/>
      <c r="AG104" s="109"/>
      <c r="AH104" s="34" t="s">
        <v>28</v>
      </c>
      <c r="AI104" s="46"/>
    </row>
    <row r="105" spans="2:35" ht="6" customHeight="1" x14ac:dyDescent="0.15">
      <c r="B105" s="45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46"/>
    </row>
    <row r="106" spans="2:35" ht="23.25" customHeight="1" x14ac:dyDescent="0.15">
      <c r="B106" s="45"/>
      <c r="C106" s="31" t="s">
        <v>39</v>
      </c>
      <c r="D106" s="23"/>
      <c r="E106" s="23" t="s">
        <v>40</v>
      </c>
      <c r="F106" s="23"/>
      <c r="G106" s="23"/>
      <c r="H106" s="23"/>
      <c r="I106" s="91"/>
      <c r="J106" s="91"/>
      <c r="K106" s="91"/>
      <c r="L106" s="23"/>
      <c r="M106" s="23"/>
      <c r="N106" s="23"/>
      <c r="O106" s="23"/>
      <c r="P106" s="93"/>
      <c r="Q106" s="23"/>
      <c r="R106" s="93"/>
      <c r="S106" s="93"/>
      <c r="T106" s="23"/>
      <c r="U106" s="23"/>
      <c r="V106" s="23"/>
      <c r="W106" s="23"/>
      <c r="X106" s="23"/>
      <c r="Y106" s="23"/>
      <c r="Z106" s="109">
        <f>Z42</f>
        <v>0</v>
      </c>
      <c r="AA106" s="109"/>
      <c r="AB106" s="109"/>
      <c r="AC106" s="109"/>
      <c r="AD106" s="109"/>
      <c r="AE106" s="109"/>
      <c r="AF106" s="109"/>
      <c r="AG106" s="109"/>
      <c r="AH106" s="34" t="s">
        <v>28</v>
      </c>
      <c r="AI106" s="46"/>
    </row>
    <row r="107" spans="2:35" ht="6" customHeight="1" x14ac:dyDescent="0.15">
      <c r="B107" s="45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46"/>
    </row>
    <row r="108" spans="2:35" ht="12" customHeight="1" x14ac:dyDescent="0.15">
      <c r="B108" s="49">
        <v>3</v>
      </c>
      <c r="C108" s="23" t="s">
        <v>41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33"/>
      <c r="AI108" s="46"/>
    </row>
    <row r="109" spans="2:35" ht="12" customHeight="1" x14ac:dyDescent="0.15">
      <c r="B109" s="49"/>
      <c r="C109" s="110">
        <f>C45</f>
        <v>0</v>
      </c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46"/>
    </row>
    <row r="110" spans="2:35" ht="12" customHeight="1" x14ac:dyDescent="0.15">
      <c r="B110" s="4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46"/>
    </row>
    <row r="111" spans="2:35" ht="12" customHeight="1" x14ac:dyDescent="0.15">
      <c r="B111" s="4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46"/>
    </row>
    <row r="112" spans="2:35" ht="12" customHeight="1" x14ac:dyDescent="0.15">
      <c r="B112" s="4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46"/>
    </row>
    <row r="113" spans="2:35" ht="12" customHeight="1" x14ac:dyDescent="0.15">
      <c r="B113" s="50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51"/>
    </row>
    <row r="114" spans="2:35" ht="12" customHeight="1" x14ac:dyDescent="0.15"/>
    <row r="115" spans="2:35" ht="12" customHeight="1" x14ac:dyDescent="0.15">
      <c r="B115" s="25" t="s">
        <v>42</v>
      </c>
      <c r="D115" s="36"/>
      <c r="E115" s="25"/>
    </row>
    <row r="116" spans="2:35" ht="12" customHeight="1" x14ac:dyDescent="0.15">
      <c r="B116" s="22" t="s">
        <v>43</v>
      </c>
      <c r="D116" s="36"/>
      <c r="E116" s="32"/>
    </row>
    <row r="117" spans="2:35" ht="12" customHeight="1" x14ac:dyDescent="0.15">
      <c r="B117" s="25" t="s">
        <v>44</v>
      </c>
      <c r="D117" s="36"/>
      <c r="E117" s="32"/>
    </row>
    <row r="118" spans="2:35" ht="12" customHeight="1" x14ac:dyDescent="0.15">
      <c r="B118" s="25" t="s">
        <v>45</v>
      </c>
      <c r="D118" s="36"/>
      <c r="E118" s="32"/>
    </row>
    <row r="119" spans="2:35" ht="12" customHeight="1" x14ac:dyDescent="0.15">
      <c r="B119" s="22" t="s">
        <v>46</v>
      </c>
      <c r="D119" s="37"/>
    </row>
    <row r="120" spans="2:35" ht="9" customHeight="1" x14ac:dyDescent="0.15">
      <c r="D120" s="37"/>
    </row>
    <row r="121" spans="2:35" ht="20.25" customHeight="1" x14ac:dyDescent="0.15">
      <c r="B121" s="22" t="s">
        <v>47</v>
      </c>
      <c r="D121" s="37"/>
      <c r="E121" s="112"/>
      <c r="F121" s="112"/>
      <c r="G121" s="112"/>
    </row>
    <row r="122" spans="2:35" ht="5.25" customHeight="1" x14ac:dyDescent="0.15">
      <c r="D122" s="37"/>
    </row>
    <row r="123" spans="2:35" ht="22.5" customHeight="1" x14ac:dyDescent="0.15">
      <c r="B123" s="96"/>
      <c r="C123" s="96"/>
      <c r="D123" s="96"/>
      <c r="E123" s="96"/>
      <c r="F123" s="96"/>
      <c r="G123" s="96"/>
      <c r="H123" s="92"/>
      <c r="I123" s="113"/>
      <c r="J123" s="113"/>
      <c r="K123" s="38"/>
    </row>
    <row r="124" spans="2:35" ht="15.95" customHeight="1" x14ac:dyDescent="0.15">
      <c r="C124" s="22" t="s">
        <v>48</v>
      </c>
    </row>
    <row r="125" spans="2:35" ht="21.75" customHeight="1" x14ac:dyDescent="0.15">
      <c r="C125" s="22" t="s">
        <v>49</v>
      </c>
      <c r="M125" s="96"/>
      <c r="N125" s="96"/>
      <c r="O125" s="96"/>
      <c r="P125" s="96"/>
      <c r="Q125" s="96"/>
      <c r="R125" s="96"/>
      <c r="S125" s="97" t="s">
        <v>64</v>
      </c>
      <c r="T125" s="97"/>
      <c r="U125" s="97"/>
      <c r="V125" s="97"/>
      <c r="W125" s="96"/>
      <c r="X125" s="96"/>
      <c r="Y125" s="96"/>
      <c r="Z125" s="96"/>
      <c r="AA125" s="96"/>
      <c r="AB125" s="96"/>
      <c r="AC125" s="39"/>
      <c r="AD125" s="40" t="s">
        <v>65</v>
      </c>
      <c r="AE125" s="39"/>
      <c r="AF125" s="39"/>
      <c r="AG125" s="40"/>
    </row>
    <row r="126" spans="2:35" ht="18.75" customHeight="1" x14ac:dyDescent="0.15"/>
    <row r="127" spans="2:35" ht="20.25" customHeight="1" x14ac:dyDescent="0.15">
      <c r="T127" s="23" t="s">
        <v>50</v>
      </c>
      <c r="U127" s="23"/>
      <c r="V127" s="23"/>
      <c r="W127" s="23"/>
      <c r="X127" s="98" t="s">
        <v>51</v>
      </c>
      <c r="Y127" s="98"/>
      <c r="Z127" s="98"/>
      <c r="AA127" s="98"/>
      <c r="AB127" s="98"/>
      <c r="AD127" s="41"/>
    </row>
  </sheetData>
  <sheetProtection selectLockedCells="1" selectUnlockedCells="1"/>
  <mergeCells count="87">
    <mergeCell ref="Z25:AH25"/>
    <mergeCell ref="B7:F7"/>
    <mergeCell ref="AC11:AD11"/>
    <mergeCell ref="AF11:AG11"/>
    <mergeCell ref="T15:V15"/>
    <mergeCell ref="X15:AH16"/>
    <mergeCell ref="T16:V16"/>
    <mergeCell ref="T17:V17"/>
    <mergeCell ref="X17:AG17"/>
    <mergeCell ref="AH17:AI18"/>
    <mergeCell ref="X18:AG18"/>
    <mergeCell ref="F20:Q20"/>
    <mergeCell ref="C28:D28"/>
    <mergeCell ref="AC28:AE28"/>
    <mergeCell ref="AG28:AH28"/>
    <mergeCell ref="C29:D29"/>
    <mergeCell ref="F29:H29"/>
    <mergeCell ref="J29:J30"/>
    <mergeCell ref="L29:M30"/>
    <mergeCell ref="N32:O32"/>
    <mergeCell ref="Z32:AG32"/>
    <mergeCell ref="M34:N34"/>
    <mergeCell ref="Z34:AG34"/>
    <mergeCell ref="C36:D36"/>
    <mergeCell ref="Z36:AB36"/>
    <mergeCell ref="AD36:AH36"/>
    <mergeCell ref="C37:D37"/>
    <mergeCell ref="F37:I37"/>
    <mergeCell ref="K37:N37"/>
    <mergeCell ref="P37:P38"/>
    <mergeCell ref="R37:S38"/>
    <mergeCell ref="I38:K38"/>
    <mergeCell ref="Z40:AG40"/>
    <mergeCell ref="Z42:AG42"/>
    <mergeCell ref="C45:AH49"/>
    <mergeCell ref="E57:G57"/>
    <mergeCell ref="B59:G59"/>
    <mergeCell ref="I59:J59"/>
    <mergeCell ref="M61:R61"/>
    <mergeCell ref="S61:V61"/>
    <mergeCell ref="W61:AB61"/>
    <mergeCell ref="X63:AB63"/>
    <mergeCell ref="B71:F71"/>
    <mergeCell ref="AF75:AG75"/>
    <mergeCell ref="T79:V79"/>
    <mergeCell ref="X79:AH80"/>
    <mergeCell ref="T80:V80"/>
    <mergeCell ref="T81:V81"/>
    <mergeCell ref="X81:AG81"/>
    <mergeCell ref="AH81:AI82"/>
    <mergeCell ref="X82:AG82"/>
    <mergeCell ref="AC75:AD75"/>
    <mergeCell ref="C100:D100"/>
    <mergeCell ref="Z100:AB100"/>
    <mergeCell ref="AD100:AH100"/>
    <mergeCell ref="F84:Q84"/>
    <mergeCell ref="Z89:AH89"/>
    <mergeCell ref="C92:D92"/>
    <mergeCell ref="AC92:AE92"/>
    <mergeCell ref="AG92:AH92"/>
    <mergeCell ref="C93:D93"/>
    <mergeCell ref="F93:H93"/>
    <mergeCell ref="J93:J94"/>
    <mergeCell ref="L93:M94"/>
    <mergeCell ref="P101:P102"/>
    <mergeCell ref="R101:S102"/>
    <mergeCell ref="I102:K102"/>
    <mergeCell ref="N96:O96"/>
    <mergeCell ref="Z96:AG96"/>
    <mergeCell ref="M98:N98"/>
    <mergeCell ref="Z98:AG98"/>
    <mergeCell ref="M125:R125"/>
    <mergeCell ref="S125:V125"/>
    <mergeCell ref="W125:AB125"/>
    <mergeCell ref="X127:AB127"/>
    <mergeCell ref="B1:AI6"/>
    <mergeCell ref="B65:AI70"/>
    <mergeCell ref="B64:F64"/>
    <mergeCell ref="Z104:AG104"/>
    <mergeCell ref="Z106:AG106"/>
    <mergeCell ref="C109:AH113"/>
    <mergeCell ref="E121:G121"/>
    <mergeCell ref="B123:G123"/>
    <mergeCell ref="I123:J123"/>
    <mergeCell ref="C101:D101"/>
    <mergeCell ref="F101:I101"/>
    <mergeCell ref="K101:N10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0" orientation="portrait" verticalDpi="0" r:id="rId1"/>
  <rowBreaks count="1" manualBreakCount="1">
    <brk id="63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I48"/>
  <sheetViews>
    <sheetView view="pageBreakPreview" zoomScale="70" zoomScaleNormal="85" zoomScaleSheetLayoutView="70" workbookViewId="0">
      <selection sqref="A1:AG1"/>
    </sheetView>
  </sheetViews>
  <sheetFormatPr defaultRowHeight="13.5" x14ac:dyDescent="0.15"/>
  <cols>
    <col min="1" max="12" width="3.375" style="1" customWidth="1"/>
    <col min="13" max="13" width="14.625" style="1" customWidth="1"/>
    <col min="14" max="14" width="4.125" style="1" customWidth="1"/>
    <col min="15" max="15" width="7.625" style="1" customWidth="1"/>
    <col min="16" max="16" width="6.625" style="1" customWidth="1"/>
    <col min="17" max="33" width="3.375" style="1" customWidth="1"/>
  </cols>
  <sheetData>
    <row r="1" spans="1:35" ht="41.25" customHeight="1" x14ac:dyDescent="0.2">
      <c r="A1" s="145" t="s">
        <v>91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2" spans="1:35" ht="31.5" customHeight="1" x14ac:dyDescent="0.15">
      <c r="A2" s="161" t="s">
        <v>89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87">
        <f>D10</f>
        <v>0</v>
      </c>
      <c r="P2" s="162" t="s">
        <v>90</v>
      </c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85"/>
    </row>
    <row r="3" spans="1:35" ht="15" customHeight="1" x14ac:dyDescent="0.15">
      <c r="A3" s="9"/>
      <c r="B3" s="9"/>
      <c r="C3" s="9"/>
      <c r="D3" s="9"/>
      <c r="E3" s="9"/>
      <c r="F3" s="9"/>
      <c r="G3" s="85"/>
      <c r="H3" s="85"/>
      <c r="I3" s="85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5" ht="33" customHeight="1" x14ac:dyDescent="0.15">
      <c r="A4" s="52" t="s">
        <v>52</v>
      </c>
      <c r="B4" s="53"/>
      <c r="C4" s="53"/>
      <c r="D4" s="53"/>
      <c r="E4" s="53"/>
      <c r="F4" s="53"/>
      <c r="G4" s="84"/>
      <c r="H4" s="84"/>
      <c r="I4" s="84"/>
      <c r="J4" s="53"/>
      <c r="K4" s="53"/>
      <c r="L4" s="53"/>
      <c r="M4" s="5"/>
      <c r="N4" s="5"/>
      <c r="O4" s="5"/>
      <c r="P4" s="5"/>
      <c r="Q4" s="5"/>
      <c r="R4" s="10" t="s">
        <v>53</v>
      </c>
      <c r="S4" s="5"/>
      <c r="T4" s="147"/>
      <c r="U4" s="148"/>
      <c r="V4" s="10" t="s">
        <v>54</v>
      </c>
      <c r="W4" s="147"/>
      <c r="X4" s="148"/>
      <c r="Y4" s="10" t="s">
        <v>55</v>
      </c>
      <c r="Z4" s="147"/>
      <c r="AA4" s="148"/>
      <c r="AB4" s="10" t="s">
        <v>56</v>
      </c>
      <c r="AC4" s="5"/>
      <c r="AD4" s="5"/>
      <c r="AE4" s="5"/>
      <c r="AF4" s="5"/>
      <c r="AG4" s="5"/>
    </row>
    <row r="5" spans="1:35" ht="33" customHeight="1" x14ac:dyDescent="0.15">
      <c r="A5" s="54" t="s">
        <v>57</v>
      </c>
      <c r="B5" s="53"/>
      <c r="C5" s="53"/>
      <c r="D5" s="53"/>
      <c r="E5" s="53"/>
      <c r="F5" s="53"/>
      <c r="G5" s="84"/>
      <c r="H5" s="84"/>
      <c r="I5" s="84"/>
      <c r="J5" s="53"/>
      <c r="K5" s="53"/>
      <c r="L5" s="53"/>
      <c r="M5" s="149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1"/>
      <c r="AC5"/>
      <c r="AD5"/>
      <c r="AE5"/>
      <c r="AF5"/>
      <c r="AG5"/>
    </row>
    <row r="6" spans="1:35" ht="33" customHeight="1" x14ac:dyDescent="0.15">
      <c r="A6" s="54" t="s">
        <v>66</v>
      </c>
      <c r="B6" s="53"/>
      <c r="C6" s="53"/>
      <c r="D6" s="53"/>
      <c r="E6" s="53"/>
      <c r="F6" s="53"/>
      <c r="G6" s="84"/>
      <c r="H6" s="84"/>
      <c r="I6" s="84"/>
      <c r="J6" s="53"/>
      <c r="K6" s="53"/>
      <c r="L6" s="53"/>
      <c r="M6" s="149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1"/>
      <c r="AC6"/>
      <c r="AD6"/>
      <c r="AE6"/>
      <c r="AF6"/>
      <c r="AG6"/>
    </row>
    <row r="7" spans="1:35" ht="33" customHeight="1" x14ac:dyDescent="0.15">
      <c r="A7" s="54" t="s">
        <v>67</v>
      </c>
      <c r="B7" s="53"/>
      <c r="C7" s="53"/>
      <c r="D7" s="53"/>
      <c r="E7" s="53"/>
      <c r="F7" s="53"/>
      <c r="G7" s="84"/>
      <c r="H7" s="84"/>
      <c r="I7" s="84"/>
      <c r="J7" s="53"/>
      <c r="K7" s="53"/>
      <c r="L7" s="53"/>
      <c r="M7" s="149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  <c r="AC7"/>
      <c r="AD7"/>
      <c r="AE7"/>
      <c r="AF7"/>
      <c r="AG7"/>
    </row>
    <row r="8" spans="1:35" ht="33" customHeight="1" x14ac:dyDescent="0.15">
      <c r="A8" s="54" t="s">
        <v>58</v>
      </c>
      <c r="B8" s="53"/>
      <c r="C8" s="53"/>
      <c r="D8" s="53"/>
      <c r="E8" s="53"/>
      <c r="F8" s="53"/>
      <c r="G8" s="84"/>
      <c r="H8" s="84"/>
      <c r="I8" s="84"/>
      <c r="J8" s="53"/>
      <c r="K8" s="53"/>
      <c r="L8" s="53"/>
      <c r="M8" s="164"/>
      <c r="N8" s="165"/>
      <c r="O8" s="165"/>
      <c r="P8" s="165"/>
      <c r="Q8" s="19"/>
      <c r="R8" s="163"/>
      <c r="S8" s="163"/>
      <c r="T8" s="21"/>
      <c r="U8" s="163"/>
      <c r="V8" s="163"/>
      <c r="W8" s="20"/>
      <c r="X8" s="6"/>
      <c r="Y8" s="6"/>
      <c r="Z8" s="6"/>
      <c r="AA8" s="6"/>
      <c r="AB8" s="6"/>
      <c r="AC8"/>
      <c r="AD8"/>
      <c r="AE8"/>
      <c r="AF8"/>
      <c r="AG8"/>
    </row>
    <row r="9" spans="1:35" ht="20.25" customHeight="1" x14ac:dyDescent="0.15">
      <c r="A9" s="54"/>
      <c r="B9" s="53"/>
      <c r="C9" s="53"/>
      <c r="D9" s="53"/>
      <c r="E9" s="53"/>
      <c r="F9" s="53"/>
      <c r="G9" s="84"/>
      <c r="H9" s="84"/>
      <c r="I9" s="84"/>
      <c r="J9" s="53"/>
      <c r="K9" s="53"/>
      <c r="L9" s="53"/>
      <c r="M9" s="13"/>
      <c r="N9" s="13"/>
      <c r="O9" s="13"/>
      <c r="P9" s="13"/>
      <c r="Q9" s="14"/>
      <c r="R9" s="18"/>
      <c r="S9" s="18"/>
      <c r="T9" s="14"/>
      <c r="U9" s="18"/>
      <c r="V9" s="18"/>
      <c r="W9" s="14"/>
      <c r="X9" s="6"/>
      <c r="Y9" s="6"/>
      <c r="Z9" s="6"/>
      <c r="AA9" s="6"/>
      <c r="AB9" s="6"/>
      <c r="AC9"/>
      <c r="AD9"/>
      <c r="AE9"/>
      <c r="AF9"/>
      <c r="AG9"/>
    </row>
    <row r="10" spans="1:35" ht="32.25" customHeight="1" x14ac:dyDescent="0.15">
      <c r="A10" s="54" t="s">
        <v>88</v>
      </c>
      <c r="B10" s="53"/>
      <c r="C10" s="53"/>
      <c r="D10" s="159"/>
      <c r="E10" s="160"/>
      <c r="F10" s="54" t="s">
        <v>92</v>
      </c>
      <c r="G10" s="84"/>
      <c r="H10" s="84"/>
      <c r="I10" s="84"/>
      <c r="J10" s="53"/>
      <c r="K10" s="53"/>
      <c r="L10" s="53"/>
      <c r="M10" s="12"/>
      <c r="N10" s="5" t="str">
        <f>IF($D$10="","",IF(AND($D$10&gt;=3,$O$10&lt;=3),"年",IF(AND($D$10&gt;=3,$O$10&gt;=4),"年","")))</f>
        <v/>
      </c>
      <c r="O10" s="89"/>
      <c r="P10" s="5" t="str">
        <f>IF($D$10="","",IF(AND($D$10&gt;=3,$O$10&lt;=3),"月",IF(AND($D$10&gt;=3,$O$10&gt;=4),"月","")))</f>
        <v/>
      </c>
      <c r="Q10" s="128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1" t="s">
        <v>59</v>
      </c>
      <c r="AD10"/>
      <c r="AE10"/>
      <c r="AF10"/>
      <c r="AG10"/>
    </row>
    <row r="11" spans="1:35" ht="32.25" customHeight="1" x14ac:dyDescent="0.15">
      <c r="A11" s="57"/>
      <c r="B11" s="83"/>
      <c r="C11" s="83"/>
      <c r="D11" s="83"/>
      <c r="E11" s="83"/>
      <c r="F11" s="84"/>
      <c r="G11" s="84"/>
      <c r="H11" s="84"/>
      <c r="I11" s="84"/>
      <c r="J11" s="83"/>
      <c r="K11" s="83"/>
      <c r="L11" s="83"/>
      <c r="M11" s="81" t="str">
        <f>IF(O10=1,M10-1,IF(O10&gt;=2,M10,""))</f>
        <v/>
      </c>
      <c r="N11" s="5" t="str">
        <f>IF($D$10="","",IF(AND($D$10&gt;=3,$O$10&lt;=3),"年",IF(AND($D$10&gt;=3,$O$10&gt;=4),"年","")))</f>
        <v/>
      </c>
      <c r="O11" s="7" t="str">
        <f>IF(AND(O10&gt;=3,O10&lt;=12),O10-1,IF(O10=2,"1",IF(O10=1,"12","")))</f>
        <v/>
      </c>
      <c r="P11" s="5" t="str">
        <f>IF($D$10="","",IF(AND($D$10&gt;=3,$O$10&lt;=3),"月",IF(AND($D$10&gt;=3,$O$10&gt;=4),"月","")))</f>
        <v/>
      </c>
      <c r="Q11" s="128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1" t="s">
        <v>59</v>
      </c>
      <c r="AD11" s="3"/>
      <c r="AE11" s="3"/>
      <c r="AF11" s="3"/>
      <c r="AG11" s="3"/>
    </row>
    <row r="12" spans="1:35" ht="32.25" customHeight="1" x14ac:dyDescent="0.15">
      <c r="A12" s="54"/>
      <c r="B12" s="83"/>
      <c r="C12" s="83"/>
      <c r="D12" s="83"/>
      <c r="E12" s="83"/>
      <c r="F12" s="83"/>
      <c r="G12" s="84"/>
      <c r="H12" s="84"/>
      <c r="I12" s="84"/>
      <c r="J12" s="83"/>
      <c r="K12" s="83"/>
      <c r="L12" s="83"/>
      <c r="M12" s="5" t="str">
        <f>IF($D$10="","",IF(AND($D$10&gt;=3,$O$10&lt;=2),$M$10-1,IF(AND($D$10&gt;=3,$O$10&gt;=3),$M$10,"")))</f>
        <v/>
      </c>
      <c r="N12" s="5" t="str">
        <f>IF($D$10="","",IF(AND($D$10&gt;=3,$O$10&lt;=3),"年",IF(AND($D$10&gt;=3,$O$10&gt;=4),"年","")))</f>
        <v/>
      </c>
      <c r="O12" s="8" t="str">
        <f>IF(AND($D$10&gt;=3,$O$10&gt;=3,$O$10&lt;=12),$O$10-2,IF(AND($D$10&gt;=3,$O$10=2),"12",IF(AND($D$10&gt;=3,$O$10=1),"11","")))</f>
        <v/>
      </c>
      <c r="P12" s="5" t="str">
        <f>IF($D$10="","",IF(AND($D$10&gt;=3,$O$10&lt;=3),"月",IF(AND($D$10&gt;=3,$O$10&gt;=4),"月","")))</f>
        <v/>
      </c>
      <c r="Q12" s="128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1" t="s">
        <v>59</v>
      </c>
      <c r="AD12"/>
      <c r="AE12"/>
      <c r="AF12"/>
      <c r="AG12"/>
      <c r="AH12" s="90"/>
      <c r="AI12" s="90"/>
    </row>
    <row r="13" spans="1:35" ht="32.25" customHeight="1" x14ac:dyDescent="0.15">
      <c r="A13" s="54"/>
      <c r="B13" s="83"/>
      <c r="C13" s="83"/>
      <c r="D13" s="83"/>
      <c r="E13" s="83"/>
      <c r="F13" s="83"/>
      <c r="G13" s="84"/>
      <c r="H13" s="84"/>
      <c r="I13" s="84"/>
      <c r="J13" s="83"/>
      <c r="K13" s="83"/>
      <c r="L13" s="83"/>
      <c r="M13" s="5" t="str">
        <f>IF($D$10="","",IF(AND($D$10&gt;=4,$O$10&lt;=3),$M$10-1,IF(AND($D$10&gt;=4,$O$10&gt;=4),$M$10,"")))</f>
        <v/>
      </c>
      <c r="N13" s="5" t="str">
        <f>IF($D$10="","",IF(AND($D$10&gt;=4,$O$10&lt;=3),"年",IF(AND($D$10&gt;=4,$O$10&gt;=4),"年","")))</f>
        <v/>
      </c>
      <c r="O13" s="7" t="str">
        <f>IF(AND($D$10&gt;=4,$O$10&gt;=5,$O$10&lt;=12),$O$10-3,IF(AND($D$10&gt;=4,$O$10=5),"2",IF(AND($D$10&gt;=4,$O$10=4),"1",IF(AND($D$10&gt;=4,$O$10=3),"12",IF(AND($D$10&gt;=4,$O$10=2),"11",IF(AND($D$10&gt;=4,$O$10=1),"10",""))))))</f>
        <v/>
      </c>
      <c r="P13" s="5" t="str">
        <f>IF($D$10="","",IF(AND($D$10&gt;=4,$O$10&lt;=3),"月",IF(AND($D$10&gt;=4,$O$10&gt;=4),"月","")))</f>
        <v/>
      </c>
      <c r="Q13" s="128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1" t="s">
        <v>59</v>
      </c>
      <c r="AD13"/>
      <c r="AE13"/>
      <c r="AF13"/>
      <c r="AG13"/>
      <c r="AH13" s="90"/>
      <c r="AI13" s="90"/>
    </row>
    <row r="14" spans="1:35" ht="32.25" customHeight="1" x14ac:dyDescent="0.15">
      <c r="A14" s="54"/>
      <c r="B14" s="83"/>
      <c r="C14" s="83"/>
      <c r="D14" s="83"/>
      <c r="E14" s="83"/>
      <c r="F14" s="83"/>
      <c r="G14" s="84"/>
      <c r="H14" s="84"/>
      <c r="I14" s="84"/>
      <c r="J14" s="83"/>
      <c r="K14" s="83"/>
      <c r="L14" s="83"/>
      <c r="M14" s="5" t="str">
        <f>IF($D$10="","",IF(AND($D$10&gt;=5,$O$10&lt;=4),$M$10-1,IF(AND($D$10&gt;=5,$O$10&gt;=5),$M$10,"")))</f>
        <v/>
      </c>
      <c r="N14" s="5" t="str">
        <f>IF($D$10="","",IF(AND($D$10&gt;=5,$O$10&lt;=3),"年",IF(AND($D$10&gt;=5,$O$10&gt;=4),"年","")))</f>
        <v/>
      </c>
      <c r="O14" s="7" t="str">
        <f>IF(AND($D$10&gt;=5,$O$10&gt;=5,$O$10&lt;=12),$O$10-4,IF(AND($D$10&gt;=5,$O$10=4),"12",IF(AND($D$10&gt;=5,$O$10=3),"11",IF(AND($D$10&gt;=5,$O$10=2),"10",IF(AND($D$10&gt;=5,$O$10=1),"9","")))))</f>
        <v/>
      </c>
      <c r="P14" s="5" t="str">
        <f>IF($D$10="","",IF(AND($D$10&gt;=5,$O$10&lt;=3),"月",IF(AND($D$10&gt;=5,$O$10&gt;=4),"月","")))</f>
        <v/>
      </c>
      <c r="Q14" s="128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1" t="s">
        <v>59</v>
      </c>
      <c r="AD14"/>
      <c r="AE14"/>
      <c r="AF14"/>
      <c r="AG14"/>
      <c r="AH14" s="90"/>
      <c r="AI14" s="90"/>
    </row>
    <row r="15" spans="1:35" ht="32.25" customHeight="1" x14ac:dyDescent="0.15">
      <c r="A15" s="54"/>
      <c r="B15" s="83"/>
      <c r="C15" s="83"/>
      <c r="D15" s="83"/>
      <c r="E15" s="83"/>
      <c r="F15" s="83"/>
      <c r="G15" s="84"/>
      <c r="H15" s="84"/>
      <c r="I15" s="84"/>
      <c r="J15" s="83"/>
      <c r="K15" s="83"/>
      <c r="L15" s="83"/>
      <c r="M15" s="5" t="str">
        <f>IF($D$10="","",IF(AND($D$10&gt;=6,$O$10&lt;=5),$M$10-1,IF(AND($D$10&gt;=6,$O$10&gt;=6),$M$10,"")))</f>
        <v/>
      </c>
      <c r="N15" s="5" t="str">
        <f>IF($D$10="","",IF(AND($D$10&gt;=6,$O$10&lt;=3),"年",IF(AND($D$10&gt;=6,$O$10&gt;=4),"年","")))</f>
        <v/>
      </c>
      <c r="O15" s="7" t="str">
        <f>IF(AND($D$10=6,$O$10&gt;=6,$O$10&lt;=12),$O$10-5,IF(AND($D$10=6,$O$10=5),"12",IF(AND($D$10=6,$O$10=4),"11",IF(AND($D$10=6,$O$10=3),"10",IF(AND($D$10=6,$O$10=2),"9",IF(AND($D$10=6,$O$10=1),"8",""))))))</f>
        <v/>
      </c>
      <c r="P15" s="5" t="str">
        <f>IF($D$10="","",IF(AND($D$10&gt;=6,$O$10&lt;=3),"月",IF(AND($D$10&gt;=6,$O$10&gt;=4),"月","")))</f>
        <v/>
      </c>
      <c r="Q15" s="128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1" t="s">
        <v>59</v>
      </c>
      <c r="AD15"/>
      <c r="AE15"/>
      <c r="AF15"/>
      <c r="AG15"/>
      <c r="AH15" s="90"/>
      <c r="AI15" s="90"/>
    </row>
    <row r="16" spans="1:35" ht="32.25" customHeight="1" x14ac:dyDescent="0.15">
      <c r="A16" s="57"/>
      <c r="B16" s="83"/>
      <c r="C16" s="83"/>
      <c r="D16" s="83"/>
      <c r="E16" s="83"/>
      <c r="F16" s="83"/>
      <c r="G16" s="84"/>
      <c r="H16" s="84"/>
      <c r="I16" s="84"/>
      <c r="J16" s="83"/>
      <c r="K16" s="83"/>
      <c r="L16" s="83"/>
      <c r="M16" s="8"/>
      <c r="N16" s="10"/>
      <c r="O16" s="7"/>
      <c r="P16" s="10" t="s">
        <v>86</v>
      </c>
      <c r="Q16" s="130" t="str">
        <f>IF($Q$10="","",IF($D$10=3,SUM($Q$10:$AB$12),IF($D$10=4,SUM($Q$10:$AB$13), IF($D$10=5,SUM($Q$10:$AB$14),SUM($Q$10:$AB$15)))))</f>
        <v/>
      </c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7" t="s">
        <v>59</v>
      </c>
      <c r="AD16" s="3"/>
      <c r="AE16" s="3"/>
      <c r="AF16" s="3"/>
      <c r="AG16" s="3"/>
      <c r="AH16" s="90"/>
      <c r="AI16" s="90"/>
    </row>
    <row r="17" spans="1:35" ht="32.25" customHeight="1" x14ac:dyDescent="0.15">
      <c r="A17" s="57"/>
      <c r="B17" s="83"/>
      <c r="C17" s="83"/>
      <c r="D17" s="83"/>
      <c r="E17" s="83"/>
      <c r="F17" s="83"/>
      <c r="G17" s="84"/>
      <c r="H17" s="84"/>
      <c r="I17" s="84"/>
      <c r="J17" s="83"/>
      <c r="K17" s="83"/>
      <c r="L17" s="83"/>
      <c r="M17" s="8"/>
      <c r="N17" s="10"/>
      <c r="O17" s="7"/>
      <c r="P17" s="10" t="s">
        <v>84</v>
      </c>
      <c r="Q17" s="131" t="str">
        <f>IF($Q$10="","",IF($D$10=3,ROUNDDOWN($Q$16/3,0),IF($D$10=4,ROUNDDOWN($Q$16/4,0), IF($D$10=5,ROUNDDOWN($Q$16/5,0),ROUNDDOWN($Q$16/6,0)))))</f>
        <v/>
      </c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7" t="s">
        <v>59</v>
      </c>
      <c r="AD17" s="3"/>
      <c r="AE17" s="3"/>
      <c r="AF17" s="3"/>
      <c r="AG17" s="3"/>
      <c r="AH17" s="90"/>
      <c r="AI17" s="90"/>
    </row>
    <row r="18" spans="1:35" ht="15" customHeight="1" x14ac:dyDescent="0.15">
      <c r="A18" s="57"/>
      <c r="B18" s="83"/>
      <c r="C18" s="83"/>
      <c r="D18" s="83"/>
      <c r="E18" s="83"/>
      <c r="F18" s="83"/>
      <c r="G18" s="84"/>
      <c r="H18" s="84"/>
      <c r="I18" s="84"/>
      <c r="J18" s="83"/>
      <c r="K18" s="83"/>
      <c r="L18" s="83"/>
      <c r="M18" s="8"/>
      <c r="N18" s="10"/>
      <c r="O18" s="7"/>
      <c r="P18" s="10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17"/>
      <c r="AD18" s="3"/>
      <c r="AE18" s="3"/>
      <c r="AF18" s="3"/>
      <c r="AG18" s="3"/>
      <c r="AH18" s="90"/>
      <c r="AI18" s="90"/>
    </row>
    <row r="19" spans="1:35" ht="32.25" customHeight="1" x14ac:dyDescent="0.15">
      <c r="A19" s="152" t="s">
        <v>63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3"/>
      <c r="M19" s="81" t="str">
        <f>IFERROR(IF(M10="","",M10-2)," ")</f>
        <v/>
      </c>
      <c r="N19" s="5" t="str">
        <f>IF($D$10="","",IF(AND($D$10&gt;=3,$O$10&lt;=3),"年",IF(AND($D$10&gt;=3,$O$10&gt;=4),"年","")))</f>
        <v/>
      </c>
      <c r="O19" s="82" t="str">
        <f>IF($O$10="","",O10)</f>
        <v/>
      </c>
      <c r="P19" s="5" t="str">
        <f>IF($D$10="","",IF(AND($D$10&gt;=3,$O$10&lt;=3),"月",IF(AND($D$10&gt;=3,$O$10&gt;=4),"月","")))</f>
        <v/>
      </c>
      <c r="Q19" s="128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1" t="s">
        <v>59</v>
      </c>
      <c r="AD19"/>
      <c r="AE19"/>
      <c r="AF19"/>
      <c r="AG19"/>
      <c r="AH19" s="90"/>
      <c r="AI19" s="90"/>
    </row>
    <row r="20" spans="1:35" ht="32.25" customHeight="1" x14ac:dyDescent="0.15">
      <c r="A20" s="57"/>
      <c r="B20" s="83"/>
      <c r="C20" s="83"/>
      <c r="D20" s="83"/>
      <c r="E20" s="83"/>
      <c r="F20" s="83"/>
      <c r="G20" s="84"/>
      <c r="H20" s="84"/>
      <c r="I20" s="84"/>
      <c r="J20" s="83"/>
      <c r="K20" s="83"/>
      <c r="L20" s="83"/>
      <c r="M20" s="81" t="str">
        <f t="shared" ref="M20:M23" si="0">IFERROR(IF(M11="","",M11-2)," ")</f>
        <v/>
      </c>
      <c r="N20" s="5" t="str">
        <f>IF($D$10="","",IF(AND($D$10&gt;=3,$O$10&lt;=3),"年",IF(AND($D$10&gt;=3,$O$10&gt;=4),"年","")))</f>
        <v/>
      </c>
      <c r="O20" s="82" t="str">
        <f t="shared" ref="O20:O24" si="1">IF($O$10="","",O11)</f>
        <v/>
      </c>
      <c r="P20" s="5" t="str">
        <f>IF($D$10="","",IF(AND($D$10&gt;=3,$O$10&lt;=3),"月",IF(AND($D$10&gt;=3,$O$10&gt;=4),"月","")))</f>
        <v/>
      </c>
      <c r="Q20" s="128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1" t="s">
        <v>59</v>
      </c>
      <c r="AD20" s="3"/>
      <c r="AE20" s="3"/>
      <c r="AF20" s="3"/>
      <c r="AG20" s="3"/>
      <c r="AH20" s="90"/>
      <c r="AI20" s="90"/>
    </row>
    <row r="21" spans="1:35" ht="32.25" customHeight="1" x14ac:dyDescent="0.15">
      <c r="A21" s="54"/>
      <c r="B21" s="83"/>
      <c r="C21" s="83"/>
      <c r="D21" s="83"/>
      <c r="E21" s="83"/>
      <c r="F21" s="83"/>
      <c r="G21" s="84"/>
      <c r="H21" s="84"/>
      <c r="I21" s="84"/>
      <c r="J21" s="83"/>
      <c r="K21" s="83"/>
      <c r="L21" s="83"/>
      <c r="M21" s="81" t="str">
        <f t="shared" si="0"/>
        <v/>
      </c>
      <c r="N21" s="5" t="str">
        <f>IF($D$10="","",IF(AND($D$10&gt;=3,$O$10&lt;=3),"年",IF(AND($D$10&gt;=3,$O$10&gt;=4),"年","")))</f>
        <v/>
      </c>
      <c r="O21" s="82" t="str">
        <f t="shared" si="1"/>
        <v/>
      </c>
      <c r="P21" s="5" t="str">
        <f>IF($D$10="","",IF(AND($D$10&gt;=3,$O$10&lt;=3),"月",IF(AND($D$10&gt;=3,$O$10&gt;=4),"月","")))</f>
        <v/>
      </c>
      <c r="Q21" s="128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1" t="s">
        <v>59</v>
      </c>
      <c r="AD21"/>
      <c r="AE21"/>
      <c r="AF21"/>
      <c r="AG21"/>
      <c r="AH21" s="90"/>
      <c r="AI21" s="90"/>
    </row>
    <row r="22" spans="1:35" ht="32.25" customHeight="1" x14ac:dyDescent="0.15">
      <c r="A22" s="54"/>
      <c r="B22" s="83"/>
      <c r="C22" s="83"/>
      <c r="D22" s="83"/>
      <c r="E22" s="83"/>
      <c r="F22" s="83"/>
      <c r="G22" s="84"/>
      <c r="H22" s="84"/>
      <c r="I22" s="84"/>
      <c r="J22" s="83"/>
      <c r="K22" s="83"/>
      <c r="L22" s="83"/>
      <c r="M22" s="81" t="str">
        <f t="shared" si="0"/>
        <v/>
      </c>
      <c r="N22" s="5" t="str">
        <f>IF($D$10="","",IF(AND($D$10&gt;=4,$O$10&lt;=3),"年",IF(AND($D$10&gt;=4,$O$10&gt;=4),"年","")))</f>
        <v/>
      </c>
      <c r="O22" s="82" t="str">
        <f>IF($O$10="","",O13)</f>
        <v/>
      </c>
      <c r="P22" s="5" t="str">
        <f>IF($D$10="","",IF(AND($D$10&gt;=4,$O$10&lt;=3),"月",IF(AND($D$10&gt;=4,$O$10&gt;=4),"月","")))</f>
        <v/>
      </c>
      <c r="Q22" s="128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1" t="s">
        <v>59</v>
      </c>
      <c r="AD22"/>
      <c r="AE22"/>
      <c r="AF22"/>
      <c r="AG22"/>
      <c r="AH22" s="90"/>
      <c r="AI22" s="90"/>
    </row>
    <row r="23" spans="1:35" ht="32.25" customHeight="1" x14ac:dyDescent="0.15">
      <c r="A23" s="54"/>
      <c r="B23" s="83"/>
      <c r="C23" s="83"/>
      <c r="D23" s="83"/>
      <c r="E23" s="83"/>
      <c r="F23" s="83"/>
      <c r="G23" s="84"/>
      <c r="H23" s="84"/>
      <c r="I23" s="84"/>
      <c r="J23" s="83"/>
      <c r="K23" s="83"/>
      <c r="L23" s="83"/>
      <c r="M23" s="81" t="str">
        <f t="shared" si="0"/>
        <v/>
      </c>
      <c r="N23" s="5" t="str">
        <f>IF($D$10="","",IF(AND($D$10&gt;=5,$O$10&lt;=3),"年",IF(AND($D$10&gt;=5,$O$10&gt;=4),"年","")))</f>
        <v/>
      </c>
      <c r="O23" s="82" t="str">
        <f t="shared" si="1"/>
        <v/>
      </c>
      <c r="P23" s="5" t="str">
        <f>IF($D$10="","",IF(AND($D$10&gt;=5,$O$10&lt;=3),"月",IF(AND($D$10&gt;=5,$O$10&gt;=4),"月","")))</f>
        <v/>
      </c>
      <c r="Q23" s="128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1" t="s">
        <v>59</v>
      </c>
      <c r="AD23"/>
      <c r="AE23"/>
      <c r="AF23"/>
      <c r="AG23"/>
      <c r="AH23" s="90"/>
      <c r="AI23" s="90"/>
    </row>
    <row r="24" spans="1:35" ht="32.25" customHeight="1" x14ac:dyDescent="0.15">
      <c r="A24" s="54"/>
      <c r="B24" s="83"/>
      <c r="C24" s="83"/>
      <c r="D24" s="83"/>
      <c r="E24" s="83"/>
      <c r="F24" s="83"/>
      <c r="G24" s="84"/>
      <c r="H24" s="84"/>
      <c r="I24" s="84"/>
      <c r="J24" s="83"/>
      <c r="K24" s="83"/>
      <c r="L24" s="83"/>
      <c r="M24" s="81" t="str">
        <f t="shared" ref="M24" si="2">IF(ISERROR(M15-1)," ",M15-1)</f>
        <v xml:space="preserve"> </v>
      </c>
      <c r="N24" s="5" t="str">
        <f>IF($D$10="","",IF(AND($D$10&gt;=6,$O$10&lt;=3),"年",IF(AND($D$10&gt;=6,$O$10&gt;=4),"年","")))</f>
        <v/>
      </c>
      <c r="O24" s="82" t="str">
        <f t="shared" si="1"/>
        <v/>
      </c>
      <c r="P24" s="5" t="str">
        <f>IF($D$10="","",IF(AND($D$10&gt;=6,$O$10&lt;=3),"月",IF(AND($D$10&gt;=6,$O$10&gt;=4),"月","")))</f>
        <v/>
      </c>
      <c r="Q24" s="128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1" t="s">
        <v>59</v>
      </c>
      <c r="AD24"/>
      <c r="AE24"/>
      <c r="AF24"/>
      <c r="AG24"/>
      <c r="AH24" s="90"/>
      <c r="AI24" s="90"/>
    </row>
    <row r="25" spans="1:35" ht="32.25" customHeight="1" x14ac:dyDescent="0.15">
      <c r="A25" s="57"/>
      <c r="B25" s="83"/>
      <c r="C25" s="83"/>
      <c r="D25" s="83"/>
      <c r="E25" s="83"/>
      <c r="F25" s="83"/>
      <c r="G25" s="84"/>
      <c r="H25" s="84"/>
      <c r="I25" s="84"/>
      <c r="J25" s="83"/>
      <c r="K25" s="83"/>
      <c r="L25" s="83"/>
      <c r="M25" s="8"/>
      <c r="N25" s="10"/>
      <c r="O25" s="7"/>
      <c r="P25" s="10" t="s">
        <v>86</v>
      </c>
      <c r="Q25" s="130" t="str">
        <f>IF($Q$10="","",IF($D$10=3,SUM($Q$19:$AB$21),IF($D$10=4,SUM($Q$19:$AB$22), IF($D$10=5,SUM($Q$19:$AB$23),SUM($Q$19:$AB$24)))))</f>
        <v/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7" t="s">
        <v>59</v>
      </c>
      <c r="AD25" s="3"/>
      <c r="AE25" s="3"/>
      <c r="AF25" s="3"/>
      <c r="AG25" s="3"/>
      <c r="AH25" s="90"/>
      <c r="AI25" s="90"/>
    </row>
    <row r="26" spans="1:35" ht="32.25" customHeight="1" x14ac:dyDescent="0.15">
      <c r="A26" s="57"/>
      <c r="B26" s="83"/>
      <c r="C26" s="83"/>
      <c r="D26" s="83"/>
      <c r="E26" s="83"/>
      <c r="F26" s="83"/>
      <c r="G26" s="84"/>
      <c r="H26" s="84"/>
      <c r="I26" s="84"/>
      <c r="J26" s="83"/>
      <c r="K26" s="83"/>
      <c r="L26" s="83"/>
      <c r="M26" s="8"/>
      <c r="N26" s="10"/>
      <c r="O26" s="7"/>
      <c r="P26" s="10" t="s">
        <v>85</v>
      </c>
      <c r="Q26" s="131" t="str">
        <f>IF($Q$10="","",IF($D$10=3,ROUNDDOWN($Q$25/3,0),IF($D$10=4,ROUNDDOWN($Q$25/4,0), IF($D$10=5,ROUNDDOWN($Q$25/5,0),ROUNDDOWN($Q$25/6,0)))))</f>
        <v/>
      </c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7" t="s">
        <v>59</v>
      </c>
      <c r="AD26" s="3"/>
      <c r="AE26" s="3"/>
      <c r="AF26" s="3"/>
      <c r="AG26" s="3"/>
      <c r="AH26" s="90"/>
      <c r="AI26" s="90"/>
    </row>
    <row r="27" spans="1:35" ht="32.25" customHeight="1" x14ac:dyDescent="0.15">
      <c r="A27" s="54" t="s">
        <v>69</v>
      </c>
      <c r="B27" s="65"/>
      <c r="C27" s="65"/>
      <c r="D27" s="65"/>
      <c r="E27" s="65"/>
      <c r="F27" s="65"/>
      <c r="G27" s="86"/>
      <c r="H27" s="86"/>
      <c r="I27" s="86"/>
      <c r="J27" s="65"/>
      <c r="K27" s="65"/>
      <c r="L27" s="66"/>
      <c r="M27" s="15"/>
      <c r="N27" s="10"/>
      <c r="O27" s="16"/>
      <c r="P27" s="10"/>
      <c r="Q27" s="70"/>
      <c r="R27" s="70"/>
      <c r="S27" s="70"/>
      <c r="T27" s="70"/>
      <c r="U27" s="70"/>
      <c r="V27" s="70"/>
      <c r="W27" s="70"/>
      <c r="X27" s="139" t="str">
        <f>IF(ISERROR(ROUNDDOWN(($Q$26-$Q$17)/$Q$26*100,1))," ",ROUNDDOWN(($Q$26-$Q$17)/$Q$26*100,1))</f>
        <v xml:space="preserve"> </v>
      </c>
      <c r="Y27" s="139"/>
      <c r="Z27" s="139"/>
      <c r="AA27" s="139"/>
      <c r="AB27" s="139"/>
      <c r="AC27" s="17" t="s">
        <v>68</v>
      </c>
      <c r="AD27"/>
      <c r="AE27"/>
      <c r="AF27"/>
      <c r="AG27"/>
      <c r="AH27" s="90"/>
      <c r="AI27" s="90"/>
    </row>
    <row r="28" spans="1:35" ht="22.5" customHeight="1" x14ac:dyDescent="0.15">
      <c r="A28" s="55"/>
      <c r="B28" s="55"/>
      <c r="C28" s="55"/>
      <c r="D28" s="55"/>
      <c r="E28" s="55"/>
      <c r="F28" s="55"/>
      <c r="G28" s="86"/>
      <c r="H28" s="86"/>
      <c r="I28" s="86"/>
      <c r="J28" s="55"/>
      <c r="K28" s="55"/>
      <c r="L28" s="56"/>
      <c r="M28" s="15"/>
      <c r="N28" s="14"/>
      <c r="O28" s="16"/>
      <c r="P28" s="14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17"/>
      <c r="AD28"/>
      <c r="AE28"/>
      <c r="AF28"/>
      <c r="AG28"/>
    </row>
    <row r="29" spans="1:35" ht="32.25" customHeight="1" x14ac:dyDescent="0.15">
      <c r="A29" s="54" t="s">
        <v>93</v>
      </c>
      <c r="B29" s="53"/>
      <c r="C29" s="53"/>
      <c r="D29" s="53"/>
      <c r="E29" s="53"/>
      <c r="F29" s="53"/>
      <c r="G29" s="84"/>
      <c r="H29" s="84"/>
      <c r="I29" s="84"/>
      <c r="J29" s="53"/>
      <c r="K29" s="53"/>
      <c r="L29" s="53"/>
      <c r="M29" s="82" t="str">
        <f>IF(AND(O10&gt;=1,O10&lt;=11),M10,IF(O10=12,M10+1,""))</f>
        <v/>
      </c>
      <c r="N29" s="10" t="s">
        <v>54</v>
      </c>
      <c r="O29" s="82" t="str">
        <f>IF($O$10="","",MOD($O$10,12)+1)</f>
        <v/>
      </c>
      <c r="P29" s="10" t="s">
        <v>60</v>
      </c>
      <c r="Q29" s="154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1" t="s">
        <v>59</v>
      </c>
      <c r="AD29" s="4"/>
      <c r="AE29" s="4"/>
      <c r="AF29" s="4"/>
      <c r="AG29" s="4"/>
    </row>
    <row r="30" spans="1:35" ht="32.25" customHeight="1" x14ac:dyDescent="0.15">
      <c r="A30" s="57"/>
      <c r="B30" s="53"/>
      <c r="C30" s="53"/>
      <c r="D30" s="53"/>
      <c r="E30" s="53"/>
      <c r="F30" s="53"/>
      <c r="G30" s="84"/>
      <c r="H30" s="84"/>
      <c r="I30" s="84"/>
      <c r="J30" s="53"/>
      <c r="K30" s="53"/>
      <c r="L30" s="53"/>
      <c r="M30" s="7" t="str">
        <f>IF(AND(O10&gt;=1,O10&lt;=10),M10,IF(O10&gt;=11,M10+1,""))</f>
        <v/>
      </c>
      <c r="N30" s="10" t="s">
        <v>54</v>
      </c>
      <c r="O30" s="82" t="str">
        <f>IF($O$10="","",MOD($O$29,12)+1)</f>
        <v/>
      </c>
      <c r="P30" s="10" t="s">
        <v>60</v>
      </c>
      <c r="Q30" s="154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1" t="s">
        <v>59</v>
      </c>
      <c r="AD30" s="4"/>
      <c r="AE30" s="4"/>
      <c r="AF30" s="4"/>
      <c r="AG30" s="4"/>
    </row>
    <row r="31" spans="1:35" ht="32.25" customHeight="1" x14ac:dyDescent="0.15">
      <c r="A31" s="57"/>
      <c r="B31" s="80"/>
      <c r="C31" s="80"/>
      <c r="D31" s="80"/>
      <c r="E31" s="80"/>
      <c r="F31" s="80"/>
      <c r="G31" s="84"/>
      <c r="H31" s="84"/>
      <c r="I31" s="84"/>
      <c r="J31" s="80"/>
      <c r="K31" s="80"/>
      <c r="L31" s="80"/>
      <c r="M31" s="8"/>
      <c r="N31" s="10"/>
      <c r="O31" s="7"/>
      <c r="P31" s="10" t="s">
        <v>82</v>
      </c>
      <c r="Q31" s="158">
        <f>SUM(Q29:AB30)</f>
        <v>0</v>
      </c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7" t="s">
        <v>59</v>
      </c>
      <c r="AD31" s="4"/>
      <c r="AE31" s="4"/>
      <c r="AF31" s="4"/>
      <c r="AG31" s="4"/>
    </row>
    <row r="32" spans="1:35" ht="32.25" customHeight="1" x14ac:dyDescent="0.15">
      <c r="A32" s="152" t="s">
        <v>61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81" t="str">
        <f>IF(ISERROR(M29-2)," ",M29-2)</f>
        <v xml:space="preserve"> </v>
      </c>
      <c r="N32" s="10" t="s">
        <v>54</v>
      </c>
      <c r="O32" s="82" t="str">
        <f>IF($O$10="","",MOD($O$10,12)+1)</f>
        <v/>
      </c>
      <c r="P32" s="10" t="s">
        <v>60</v>
      </c>
      <c r="Q32" s="156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1" t="s">
        <v>59</v>
      </c>
      <c r="AD32" s="3"/>
      <c r="AE32" s="3"/>
      <c r="AF32" s="3"/>
      <c r="AG32" s="3"/>
    </row>
    <row r="33" spans="1:33" ht="32.25" customHeight="1" x14ac:dyDescent="0.15">
      <c r="A33" s="57"/>
      <c r="B33" s="53"/>
      <c r="C33" s="53"/>
      <c r="D33" s="53"/>
      <c r="E33" s="53"/>
      <c r="F33" s="53"/>
      <c r="G33" s="84"/>
      <c r="H33" s="84"/>
      <c r="I33" s="84"/>
      <c r="J33" s="53"/>
      <c r="K33" s="53"/>
      <c r="L33" s="53"/>
      <c r="M33" s="81" t="str">
        <f>IF(ISERROR(M30-2)," ",M30-2)</f>
        <v xml:space="preserve"> </v>
      </c>
      <c r="N33" s="10" t="s">
        <v>54</v>
      </c>
      <c r="O33" s="82" t="str">
        <f>IF($O$10="","",MOD($O$32,12)+1)</f>
        <v/>
      </c>
      <c r="P33" s="10" t="s">
        <v>60</v>
      </c>
      <c r="Q33" s="141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1" t="s">
        <v>59</v>
      </c>
      <c r="AD33" s="3"/>
      <c r="AE33" s="3"/>
      <c r="AF33" s="3"/>
      <c r="AG33" s="3"/>
    </row>
    <row r="34" spans="1:33" ht="32.25" customHeight="1" x14ac:dyDescent="0.15">
      <c r="A34" s="57"/>
      <c r="B34" s="80"/>
      <c r="C34" s="80"/>
      <c r="D34" s="80"/>
      <c r="E34" s="80"/>
      <c r="F34" s="80"/>
      <c r="G34" s="84"/>
      <c r="H34" s="84"/>
      <c r="I34" s="84"/>
      <c r="J34" s="80"/>
      <c r="K34" s="80"/>
      <c r="L34" s="80"/>
      <c r="M34" s="8"/>
      <c r="N34" s="10"/>
      <c r="O34" s="7"/>
      <c r="P34" s="10" t="s">
        <v>83</v>
      </c>
      <c r="Q34" s="132">
        <f>SUM(Q32:AB33)</f>
        <v>0</v>
      </c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7" t="s">
        <v>59</v>
      </c>
      <c r="AD34" s="3"/>
      <c r="AE34" s="3"/>
      <c r="AF34" s="3"/>
      <c r="AG34" s="3"/>
    </row>
    <row r="35" spans="1:33" ht="32.25" customHeight="1" x14ac:dyDescent="0.15">
      <c r="A35" s="54" t="s">
        <v>87</v>
      </c>
      <c r="B35" s="67"/>
      <c r="C35" s="67"/>
      <c r="D35" s="67"/>
      <c r="E35" s="67"/>
      <c r="F35" s="67"/>
      <c r="G35" s="84"/>
      <c r="H35" s="84"/>
      <c r="I35" s="84"/>
      <c r="J35" s="67"/>
      <c r="K35" s="67"/>
      <c r="L35" s="67"/>
      <c r="M35" s="8"/>
      <c r="N35" s="10"/>
      <c r="O35" s="7"/>
      <c r="P35" s="10"/>
      <c r="Q35" s="70"/>
      <c r="R35" s="70"/>
      <c r="S35" s="70"/>
      <c r="T35" s="70"/>
      <c r="U35" s="70"/>
      <c r="V35" s="70"/>
      <c r="W35" s="70"/>
      <c r="X35" s="139" t="str">
        <f>IF(Q10="","",ROUNDDOWN((((Q26+Q32+Q33)-(Q17+Q29+Q30))/(Q26+Q32+Q33)*100),1))</f>
        <v/>
      </c>
      <c r="Y35" s="139"/>
      <c r="Z35" s="139"/>
      <c r="AA35" s="139"/>
      <c r="AB35" s="139"/>
      <c r="AC35" s="17" t="s">
        <v>68</v>
      </c>
      <c r="AD35" s="3"/>
      <c r="AE35" s="3"/>
      <c r="AF35" s="3"/>
      <c r="AG35" s="3"/>
    </row>
    <row r="36" spans="1:33" ht="20.25" customHeight="1" x14ac:dyDescent="0.15">
      <c r="A36" s="57"/>
      <c r="B36" s="67"/>
      <c r="C36" s="67"/>
      <c r="D36" s="67"/>
      <c r="E36" s="67"/>
      <c r="F36" s="67"/>
      <c r="G36" s="84"/>
      <c r="H36" s="84"/>
      <c r="I36" s="84"/>
      <c r="J36" s="67"/>
      <c r="K36" s="67"/>
      <c r="L36" s="67"/>
      <c r="M36" s="8"/>
      <c r="N36" s="10"/>
      <c r="O36" s="7"/>
      <c r="P36" s="1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17"/>
      <c r="AD36" s="3"/>
      <c r="AE36" s="3"/>
      <c r="AF36" s="3"/>
      <c r="AG36" s="3"/>
    </row>
    <row r="37" spans="1:33" ht="11.25" customHeight="1" x14ac:dyDescent="0.15">
      <c r="A37" s="57"/>
      <c r="B37" s="53"/>
      <c r="C37" s="53"/>
      <c r="D37" s="53"/>
      <c r="E37" s="53"/>
      <c r="F37" s="53"/>
      <c r="G37" s="84"/>
      <c r="H37" s="84"/>
      <c r="I37" s="84"/>
      <c r="J37" s="53"/>
      <c r="K37" s="53"/>
      <c r="L37" s="53"/>
      <c r="M37" s="8"/>
      <c r="N37" s="14"/>
      <c r="O37" s="7"/>
      <c r="P37" s="14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17"/>
      <c r="AD37" s="7"/>
      <c r="AE37" s="7"/>
      <c r="AF37" s="7"/>
      <c r="AG37" s="7"/>
    </row>
    <row r="38" spans="1:33" ht="33" customHeight="1" x14ac:dyDescent="0.15">
      <c r="A38" s="54" t="s">
        <v>62</v>
      </c>
      <c r="B38" s="53"/>
      <c r="C38" s="53"/>
      <c r="D38" s="53"/>
      <c r="E38" s="53"/>
      <c r="F38" s="53"/>
      <c r="G38" s="84"/>
      <c r="H38" s="84"/>
      <c r="I38" s="84"/>
      <c r="J38" s="53"/>
      <c r="K38" s="53"/>
      <c r="L38" s="53"/>
      <c r="M38" s="133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5"/>
      <c r="AC38" s="3"/>
      <c r="AD38" s="3"/>
      <c r="AE38" s="3"/>
      <c r="AF38" s="3"/>
      <c r="AG38" s="3"/>
    </row>
    <row r="39" spans="1:33" ht="33" customHeight="1" x14ac:dyDescent="0.15">
      <c r="A39" s="53"/>
      <c r="B39" s="53"/>
      <c r="C39" s="53"/>
      <c r="D39" s="53"/>
      <c r="E39" s="53"/>
      <c r="F39" s="53"/>
      <c r="G39" s="84"/>
      <c r="H39" s="84"/>
      <c r="I39" s="84"/>
      <c r="J39" s="53"/>
      <c r="K39" s="53"/>
      <c r="L39" s="53"/>
      <c r="M39" s="136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8"/>
      <c r="AC39" s="3"/>
      <c r="AD39" s="3"/>
      <c r="AE39" s="3"/>
      <c r="AF39" s="3"/>
      <c r="AG39" s="3"/>
    </row>
    <row r="40" spans="1:33" ht="15" customHeight="1" x14ac:dyDescent="0.15">
      <c r="A40" s="58"/>
      <c r="B40" s="53"/>
      <c r="C40" s="53"/>
      <c r="D40" s="53"/>
      <c r="E40" s="53"/>
      <c r="F40" s="53"/>
      <c r="G40" s="84"/>
      <c r="H40" s="84"/>
      <c r="I40" s="84"/>
      <c r="J40" s="53"/>
      <c r="K40" s="53"/>
      <c r="L40" s="5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24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64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33" customHeight="1" x14ac:dyDescent="0.1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2" t="s">
        <v>78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33.75" customHeight="1" x14ac:dyDescent="0.15">
      <c r="P43" s="59"/>
      <c r="Q43" s="60" t="s">
        <v>53</v>
      </c>
      <c r="R43" s="60"/>
      <c r="S43" s="140">
        <f>T4</f>
        <v>0</v>
      </c>
      <c r="T43" s="140"/>
      <c r="U43" s="61" t="s">
        <v>54</v>
      </c>
      <c r="V43" s="140">
        <f>W4</f>
        <v>0</v>
      </c>
      <c r="W43" s="140"/>
      <c r="X43" s="61" t="s">
        <v>55</v>
      </c>
      <c r="Y43" s="140">
        <f>Z4</f>
        <v>0</v>
      </c>
      <c r="Z43" s="140"/>
      <c r="AA43" s="60" t="s">
        <v>56</v>
      </c>
      <c r="AB43" s="60"/>
      <c r="AC43" s="2"/>
      <c r="AG43"/>
    </row>
    <row r="44" spans="1:33" ht="41.25" customHeight="1" x14ac:dyDescent="0.15">
      <c r="O44" s="144">
        <f>M5</f>
        <v>0</v>
      </c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79"/>
    </row>
    <row r="45" spans="1:33" ht="41.25" customHeight="1" x14ac:dyDescent="0.15">
      <c r="O45" s="143">
        <f>M6</f>
        <v>0</v>
      </c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/>
    </row>
    <row r="46" spans="1:33" ht="41.25" customHeight="1" x14ac:dyDescent="0.15">
      <c r="O46" s="143">
        <f>M7</f>
        <v>0</v>
      </c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63"/>
      <c r="AC46" s="63"/>
      <c r="AG46"/>
    </row>
    <row r="47" spans="1:33" ht="18.75" x14ac:dyDescent="0.15"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</row>
    <row r="48" spans="1:33" ht="18.75" x14ac:dyDescent="0.15"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</sheetData>
  <mergeCells count="46">
    <mergeCell ref="D10:E10"/>
    <mergeCell ref="A2:N2"/>
    <mergeCell ref="P2:AF2"/>
    <mergeCell ref="M6:AB6"/>
    <mergeCell ref="M7:AB7"/>
    <mergeCell ref="R8:S8"/>
    <mergeCell ref="U8:V8"/>
    <mergeCell ref="M8:P8"/>
    <mergeCell ref="Q10:AB10"/>
    <mergeCell ref="A19:L19"/>
    <mergeCell ref="Q29:AB29"/>
    <mergeCell ref="X27:AB27"/>
    <mergeCell ref="Q32:AB32"/>
    <mergeCell ref="A32:L32"/>
    <mergeCell ref="Q31:AB31"/>
    <mergeCell ref="Q30:AB30"/>
    <mergeCell ref="Q26:AB26"/>
    <mergeCell ref="A1:AG1"/>
    <mergeCell ref="T4:U4"/>
    <mergeCell ref="W4:X4"/>
    <mergeCell ref="Z4:AA4"/>
    <mergeCell ref="M5:AB5"/>
    <mergeCell ref="O46:Z46"/>
    <mergeCell ref="S43:T43"/>
    <mergeCell ref="V43:W43"/>
    <mergeCell ref="O44:AF44"/>
    <mergeCell ref="O45:AF45"/>
    <mergeCell ref="Q34:AB34"/>
    <mergeCell ref="M38:AB39"/>
    <mergeCell ref="X35:AB35"/>
    <mergeCell ref="Y43:Z43"/>
    <mergeCell ref="Q33:AB33"/>
    <mergeCell ref="Q11:AB11"/>
    <mergeCell ref="Q16:AB16"/>
    <mergeCell ref="Q17:AB17"/>
    <mergeCell ref="Q20:AB20"/>
    <mergeCell ref="Q25:AB25"/>
    <mergeCell ref="Q12:AB12"/>
    <mergeCell ref="Q13:AB13"/>
    <mergeCell ref="Q14:AB14"/>
    <mergeCell ref="Q15:AB15"/>
    <mergeCell ref="Q21:AB21"/>
    <mergeCell ref="Q22:AB22"/>
    <mergeCell ref="Q23:AB23"/>
    <mergeCell ref="Q24:AB24"/>
    <mergeCell ref="Q19:AB19"/>
  </mergeCells>
  <phoneticPr fontId="2"/>
  <conditionalFormatting sqref="Q10:AB12">
    <cfRule type="expression" dxfId="7" priority="18">
      <formula>$D$10=3</formula>
    </cfRule>
  </conditionalFormatting>
  <conditionalFormatting sqref="Q10:AB13">
    <cfRule type="expression" dxfId="6" priority="17">
      <formula>$D$10=4</formula>
    </cfRule>
  </conditionalFormatting>
  <conditionalFormatting sqref="Q10:AB14">
    <cfRule type="expression" dxfId="5" priority="16">
      <formula>$D$10=5</formula>
    </cfRule>
  </conditionalFormatting>
  <conditionalFormatting sqref="Q10:AB15">
    <cfRule type="expression" dxfId="4" priority="15">
      <formula>$D$10=6</formula>
    </cfRule>
  </conditionalFormatting>
  <conditionalFormatting sqref="Q19:AB21">
    <cfRule type="expression" dxfId="3" priority="4">
      <formula>$D$10=3</formula>
    </cfRule>
  </conditionalFormatting>
  <conditionalFormatting sqref="Q19:AB22">
    <cfRule type="expression" dxfId="2" priority="3">
      <formula>$D$10=4</formula>
    </cfRule>
  </conditionalFormatting>
  <conditionalFormatting sqref="Q19:AB23">
    <cfRule type="expression" dxfId="1" priority="2">
      <formula>$D$10=5</formula>
    </cfRule>
  </conditionalFormatting>
  <conditionalFormatting sqref="Q19:AB24">
    <cfRule type="expression" dxfId="0" priority="1">
      <formula>$D$10=6</formula>
    </cfRule>
  </conditionalFormatting>
  <dataValidations count="1">
    <dataValidation type="list" allowBlank="1" showInputMessage="1" showErrorMessage="1" sqref="D10:E10" xr:uid="{00000000-0002-0000-0100-000000000000}">
      <formula1>" 3,4,5,6"</formula1>
    </dataValidation>
  </dataValidations>
  <pageMargins left="1.1023622047244095" right="0.51181102362204722" top="0.15748031496062992" bottom="0.15748031496062992" header="0.31496062992125984" footer="0.31496062992125984"/>
  <pageSetup paperSize="9" scale="6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workbookViewId="0">
      <selection activeCell="A6" sqref="A6"/>
    </sheetView>
  </sheetViews>
  <sheetFormatPr defaultRowHeight="13.5" x14ac:dyDescent="0.15"/>
  <cols>
    <col min="1" max="1" width="4.125" style="71" customWidth="1"/>
    <col min="2" max="5" width="8.125" style="71" customWidth="1"/>
    <col min="6" max="6" width="9.625" style="71" customWidth="1"/>
    <col min="7" max="7" width="13.75" style="71" customWidth="1"/>
    <col min="8" max="256" width="9" style="71"/>
    <col min="257" max="257" width="3.125" style="71" customWidth="1"/>
    <col min="258" max="258" width="4.125" style="71" customWidth="1"/>
    <col min="259" max="262" width="9.625" style="71" customWidth="1"/>
    <col min="263" max="263" width="32" style="71" customWidth="1"/>
    <col min="264" max="512" width="9" style="71"/>
    <col min="513" max="513" width="3.125" style="71" customWidth="1"/>
    <col min="514" max="514" width="4.125" style="71" customWidth="1"/>
    <col min="515" max="518" width="9.625" style="71" customWidth="1"/>
    <col min="519" max="519" width="32" style="71" customWidth="1"/>
    <col min="520" max="768" width="9" style="71"/>
    <col min="769" max="769" width="3.125" style="71" customWidth="1"/>
    <col min="770" max="770" width="4.125" style="71" customWidth="1"/>
    <col min="771" max="774" width="9.625" style="71" customWidth="1"/>
    <col min="775" max="775" width="32" style="71" customWidth="1"/>
    <col min="776" max="1024" width="9" style="71"/>
    <col min="1025" max="1025" width="3.125" style="71" customWidth="1"/>
    <col min="1026" max="1026" width="4.125" style="71" customWidth="1"/>
    <col min="1027" max="1030" width="9.625" style="71" customWidth="1"/>
    <col min="1031" max="1031" width="32" style="71" customWidth="1"/>
    <col min="1032" max="1280" width="9" style="71"/>
    <col min="1281" max="1281" width="3.125" style="71" customWidth="1"/>
    <col min="1282" max="1282" width="4.125" style="71" customWidth="1"/>
    <col min="1283" max="1286" width="9.625" style="71" customWidth="1"/>
    <col min="1287" max="1287" width="32" style="71" customWidth="1"/>
    <col min="1288" max="1536" width="9" style="71"/>
    <col min="1537" max="1537" width="3.125" style="71" customWidth="1"/>
    <col min="1538" max="1538" width="4.125" style="71" customWidth="1"/>
    <col min="1539" max="1542" width="9.625" style="71" customWidth="1"/>
    <col min="1543" max="1543" width="32" style="71" customWidth="1"/>
    <col min="1544" max="1792" width="9" style="71"/>
    <col min="1793" max="1793" width="3.125" style="71" customWidth="1"/>
    <col min="1794" max="1794" width="4.125" style="71" customWidth="1"/>
    <col min="1795" max="1798" width="9.625" style="71" customWidth="1"/>
    <col min="1799" max="1799" width="32" style="71" customWidth="1"/>
    <col min="1800" max="2048" width="9" style="71"/>
    <col min="2049" max="2049" width="3.125" style="71" customWidth="1"/>
    <col min="2050" max="2050" width="4.125" style="71" customWidth="1"/>
    <col min="2051" max="2054" width="9.625" style="71" customWidth="1"/>
    <col min="2055" max="2055" width="32" style="71" customWidth="1"/>
    <col min="2056" max="2304" width="9" style="71"/>
    <col min="2305" max="2305" width="3.125" style="71" customWidth="1"/>
    <col min="2306" max="2306" width="4.125" style="71" customWidth="1"/>
    <col min="2307" max="2310" width="9.625" style="71" customWidth="1"/>
    <col min="2311" max="2311" width="32" style="71" customWidth="1"/>
    <col min="2312" max="2560" width="9" style="71"/>
    <col min="2561" max="2561" width="3.125" style="71" customWidth="1"/>
    <col min="2562" max="2562" width="4.125" style="71" customWidth="1"/>
    <col min="2563" max="2566" width="9.625" style="71" customWidth="1"/>
    <col min="2567" max="2567" width="32" style="71" customWidth="1"/>
    <col min="2568" max="2816" width="9" style="71"/>
    <col min="2817" max="2817" width="3.125" style="71" customWidth="1"/>
    <col min="2818" max="2818" width="4.125" style="71" customWidth="1"/>
    <col min="2819" max="2822" width="9.625" style="71" customWidth="1"/>
    <col min="2823" max="2823" width="32" style="71" customWidth="1"/>
    <col min="2824" max="3072" width="9" style="71"/>
    <col min="3073" max="3073" width="3.125" style="71" customWidth="1"/>
    <col min="3074" max="3074" width="4.125" style="71" customWidth="1"/>
    <col min="3075" max="3078" width="9.625" style="71" customWidth="1"/>
    <col min="3079" max="3079" width="32" style="71" customWidth="1"/>
    <col min="3080" max="3328" width="9" style="71"/>
    <col min="3329" max="3329" width="3.125" style="71" customWidth="1"/>
    <col min="3330" max="3330" width="4.125" style="71" customWidth="1"/>
    <col min="3331" max="3334" width="9.625" style="71" customWidth="1"/>
    <col min="3335" max="3335" width="32" style="71" customWidth="1"/>
    <col min="3336" max="3584" width="9" style="71"/>
    <col min="3585" max="3585" width="3.125" style="71" customWidth="1"/>
    <col min="3586" max="3586" width="4.125" style="71" customWidth="1"/>
    <col min="3587" max="3590" width="9.625" style="71" customWidth="1"/>
    <col min="3591" max="3591" width="32" style="71" customWidth="1"/>
    <col min="3592" max="3840" width="9" style="71"/>
    <col min="3841" max="3841" width="3.125" style="71" customWidth="1"/>
    <col min="3842" max="3842" width="4.125" style="71" customWidth="1"/>
    <col min="3843" max="3846" width="9.625" style="71" customWidth="1"/>
    <col min="3847" max="3847" width="32" style="71" customWidth="1"/>
    <col min="3848" max="4096" width="9" style="71"/>
    <col min="4097" max="4097" width="3.125" style="71" customWidth="1"/>
    <col min="4098" max="4098" width="4.125" style="71" customWidth="1"/>
    <col min="4099" max="4102" width="9.625" style="71" customWidth="1"/>
    <col min="4103" max="4103" width="32" style="71" customWidth="1"/>
    <col min="4104" max="4352" width="9" style="71"/>
    <col min="4353" max="4353" width="3.125" style="71" customWidth="1"/>
    <col min="4354" max="4354" width="4.125" style="71" customWidth="1"/>
    <col min="4355" max="4358" width="9.625" style="71" customWidth="1"/>
    <col min="4359" max="4359" width="32" style="71" customWidth="1"/>
    <col min="4360" max="4608" width="9" style="71"/>
    <col min="4609" max="4609" width="3.125" style="71" customWidth="1"/>
    <col min="4610" max="4610" width="4.125" style="71" customWidth="1"/>
    <col min="4611" max="4614" width="9.625" style="71" customWidth="1"/>
    <col min="4615" max="4615" width="32" style="71" customWidth="1"/>
    <col min="4616" max="4864" width="9" style="71"/>
    <col min="4865" max="4865" width="3.125" style="71" customWidth="1"/>
    <col min="4866" max="4866" width="4.125" style="71" customWidth="1"/>
    <col min="4867" max="4870" width="9.625" style="71" customWidth="1"/>
    <col min="4871" max="4871" width="32" style="71" customWidth="1"/>
    <col min="4872" max="5120" width="9" style="71"/>
    <col min="5121" max="5121" width="3.125" style="71" customWidth="1"/>
    <col min="5122" max="5122" width="4.125" style="71" customWidth="1"/>
    <col min="5123" max="5126" width="9.625" style="71" customWidth="1"/>
    <col min="5127" max="5127" width="32" style="71" customWidth="1"/>
    <col min="5128" max="5376" width="9" style="71"/>
    <col min="5377" max="5377" width="3.125" style="71" customWidth="1"/>
    <col min="5378" max="5378" width="4.125" style="71" customWidth="1"/>
    <col min="5379" max="5382" width="9.625" style="71" customWidth="1"/>
    <col min="5383" max="5383" width="32" style="71" customWidth="1"/>
    <col min="5384" max="5632" width="9" style="71"/>
    <col min="5633" max="5633" width="3.125" style="71" customWidth="1"/>
    <col min="5634" max="5634" width="4.125" style="71" customWidth="1"/>
    <col min="5635" max="5638" width="9.625" style="71" customWidth="1"/>
    <col min="5639" max="5639" width="32" style="71" customWidth="1"/>
    <col min="5640" max="5888" width="9" style="71"/>
    <col min="5889" max="5889" width="3.125" style="71" customWidth="1"/>
    <col min="5890" max="5890" width="4.125" style="71" customWidth="1"/>
    <col min="5891" max="5894" width="9.625" style="71" customWidth="1"/>
    <col min="5895" max="5895" width="32" style="71" customWidth="1"/>
    <col min="5896" max="6144" width="9" style="71"/>
    <col min="6145" max="6145" width="3.125" style="71" customWidth="1"/>
    <col min="6146" max="6146" width="4.125" style="71" customWidth="1"/>
    <col min="6147" max="6150" width="9.625" style="71" customWidth="1"/>
    <col min="6151" max="6151" width="32" style="71" customWidth="1"/>
    <col min="6152" max="6400" width="9" style="71"/>
    <col min="6401" max="6401" width="3.125" style="71" customWidth="1"/>
    <col min="6402" max="6402" width="4.125" style="71" customWidth="1"/>
    <col min="6403" max="6406" width="9.625" style="71" customWidth="1"/>
    <col min="6407" max="6407" width="32" style="71" customWidth="1"/>
    <col min="6408" max="6656" width="9" style="71"/>
    <col min="6657" max="6657" width="3.125" style="71" customWidth="1"/>
    <col min="6658" max="6658" width="4.125" style="71" customWidth="1"/>
    <col min="6659" max="6662" width="9.625" style="71" customWidth="1"/>
    <col min="6663" max="6663" width="32" style="71" customWidth="1"/>
    <col min="6664" max="6912" width="9" style="71"/>
    <col min="6913" max="6913" width="3.125" style="71" customWidth="1"/>
    <col min="6914" max="6914" width="4.125" style="71" customWidth="1"/>
    <col min="6915" max="6918" width="9.625" style="71" customWidth="1"/>
    <col min="6919" max="6919" width="32" style="71" customWidth="1"/>
    <col min="6920" max="7168" width="9" style="71"/>
    <col min="7169" max="7169" width="3.125" style="71" customWidth="1"/>
    <col min="7170" max="7170" width="4.125" style="71" customWidth="1"/>
    <col min="7171" max="7174" width="9.625" style="71" customWidth="1"/>
    <col min="7175" max="7175" width="32" style="71" customWidth="1"/>
    <col min="7176" max="7424" width="9" style="71"/>
    <col min="7425" max="7425" width="3.125" style="71" customWidth="1"/>
    <col min="7426" max="7426" width="4.125" style="71" customWidth="1"/>
    <col min="7427" max="7430" width="9.625" style="71" customWidth="1"/>
    <col min="7431" max="7431" width="32" style="71" customWidth="1"/>
    <col min="7432" max="7680" width="9" style="71"/>
    <col min="7681" max="7681" width="3.125" style="71" customWidth="1"/>
    <col min="7682" max="7682" width="4.125" style="71" customWidth="1"/>
    <col min="7683" max="7686" width="9.625" style="71" customWidth="1"/>
    <col min="7687" max="7687" width="32" style="71" customWidth="1"/>
    <col min="7688" max="7936" width="9" style="71"/>
    <col min="7937" max="7937" width="3.125" style="71" customWidth="1"/>
    <col min="7938" max="7938" width="4.125" style="71" customWidth="1"/>
    <col min="7939" max="7942" width="9.625" style="71" customWidth="1"/>
    <col min="7943" max="7943" width="32" style="71" customWidth="1"/>
    <col min="7944" max="8192" width="9" style="71"/>
    <col min="8193" max="8193" width="3.125" style="71" customWidth="1"/>
    <col min="8194" max="8194" width="4.125" style="71" customWidth="1"/>
    <col min="8195" max="8198" width="9.625" style="71" customWidth="1"/>
    <col min="8199" max="8199" width="32" style="71" customWidth="1"/>
    <col min="8200" max="8448" width="9" style="71"/>
    <col min="8449" max="8449" width="3.125" style="71" customWidth="1"/>
    <col min="8450" max="8450" width="4.125" style="71" customWidth="1"/>
    <col min="8451" max="8454" width="9.625" style="71" customWidth="1"/>
    <col min="8455" max="8455" width="32" style="71" customWidth="1"/>
    <col min="8456" max="8704" width="9" style="71"/>
    <col min="8705" max="8705" width="3.125" style="71" customWidth="1"/>
    <col min="8706" max="8706" width="4.125" style="71" customWidth="1"/>
    <col min="8707" max="8710" width="9.625" style="71" customWidth="1"/>
    <col min="8711" max="8711" width="32" style="71" customWidth="1"/>
    <col min="8712" max="8960" width="9" style="71"/>
    <col min="8961" max="8961" width="3.125" style="71" customWidth="1"/>
    <col min="8962" max="8962" width="4.125" style="71" customWidth="1"/>
    <col min="8963" max="8966" width="9.625" style="71" customWidth="1"/>
    <col min="8967" max="8967" width="32" style="71" customWidth="1"/>
    <col min="8968" max="9216" width="9" style="71"/>
    <col min="9217" max="9217" width="3.125" style="71" customWidth="1"/>
    <col min="9218" max="9218" width="4.125" style="71" customWidth="1"/>
    <col min="9219" max="9222" width="9.625" style="71" customWidth="1"/>
    <col min="9223" max="9223" width="32" style="71" customWidth="1"/>
    <col min="9224" max="9472" width="9" style="71"/>
    <col min="9473" max="9473" width="3.125" style="71" customWidth="1"/>
    <col min="9474" max="9474" width="4.125" style="71" customWidth="1"/>
    <col min="9475" max="9478" width="9.625" style="71" customWidth="1"/>
    <col min="9479" max="9479" width="32" style="71" customWidth="1"/>
    <col min="9480" max="9728" width="9" style="71"/>
    <col min="9729" max="9729" width="3.125" style="71" customWidth="1"/>
    <col min="9730" max="9730" width="4.125" style="71" customWidth="1"/>
    <col min="9731" max="9734" width="9.625" style="71" customWidth="1"/>
    <col min="9735" max="9735" width="32" style="71" customWidth="1"/>
    <col min="9736" max="9984" width="9" style="71"/>
    <col min="9985" max="9985" width="3.125" style="71" customWidth="1"/>
    <col min="9986" max="9986" width="4.125" style="71" customWidth="1"/>
    <col min="9987" max="9990" width="9.625" style="71" customWidth="1"/>
    <col min="9991" max="9991" width="32" style="71" customWidth="1"/>
    <col min="9992" max="10240" width="9" style="71"/>
    <col min="10241" max="10241" width="3.125" style="71" customWidth="1"/>
    <col min="10242" max="10242" width="4.125" style="71" customWidth="1"/>
    <col min="10243" max="10246" width="9.625" style="71" customWidth="1"/>
    <col min="10247" max="10247" width="32" style="71" customWidth="1"/>
    <col min="10248" max="10496" width="9" style="71"/>
    <col min="10497" max="10497" width="3.125" style="71" customWidth="1"/>
    <col min="10498" max="10498" width="4.125" style="71" customWidth="1"/>
    <col min="10499" max="10502" width="9.625" style="71" customWidth="1"/>
    <col min="10503" max="10503" width="32" style="71" customWidth="1"/>
    <col min="10504" max="10752" width="9" style="71"/>
    <col min="10753" max="10753" width="3.125" style="71" customWidth="1"/>
    <col min="10754" max="10754" width="4.125" style="71" customWidth="1"/>
    <col min="10755" max="10758" width="9.625" style="71" customWidth="1"/>
    <col min="10759" max="10759" width="32" style="71" customWidth="1"/>
    <col min="10760" max="11008" width="9" style="71"/>
    <col min="11009" max="11009" width="3.125" style="71" customWidth="1"/>
    <col min="11010" max="11010" width="4.125" style="71" customWidth="1"/>
    <col min="11011" max="11014" width="9.625" style="71" customWidth="1"/>
    <col min="11015" max="11015" width="32" style="71" customWidth="1"/>
    <col min="11016" max="11264" width="9" style="71"/>
    <col min="11265" max="11265" width="3.125" style="71" customWidth="1"/>
    <col min="11266" max="11266" width="4.125" style="71" customWidth="1"/>
    <col min="11267" max="11270" width="9.625" style="71" customWidth="1"/>
    <col min="11271" max="11271" width="32" style="71" customWidth="1"/>
    <col min="11272" max="11520" width="9" style="71"/>
    <col min="11521" max="11521" width="3.125" style="71" customWidth="1"/>
    <col min="11522" max="11522" width="4.125" style="71" customWidth="1"/>
    <col min="11523" max="11526" width="9.625" style="71" customWidth="1"/>
    <col min="11527" max="11527" width="32" style="71" customWidth="1"/>
    <col min="11528" max="11776" width="9" style="71"/>
    <col min="11777" max="11777" width="3.125" style="71" customWidth="1"/>
    <col min="11778" max="11778" width="4.125" style="71" customWidth="1"/>
    <col min="11779" max="11782" width="9.625" style="71" customWidth="1"/>
    <col min="11783" max="11783" width="32" style="71" customWidth="1"/>
    <col min="11784" max="12032" width="9" style="71"/>
    <col min="12033" max="12033" width="3.125" style="71" customWidth="1"/>
    <col min="12034" max="12034" width="4.125" style="71" customWidth="1"/>
    <col min="12035" max="12038" width="9.625" style="71" customWidth="1"/>
    <col min="12039" max="12039" width="32" style="71" customWidth="1"/>
    <col min="12040" max="12288" width="9" style="71"/>
    <col min="12289" max="12289" width="3.125" style="71" customWidth="1"/>
    <col min="12290" max="12290" width="4.125" style="71" customWidth="1"/>
    <col min="12291" max="12294" width="9.625" style="71" customWidth="1"/>
    <col min="12295" max="12295" width="32" style="71" customWidth="1"/>
    <col min="12296" max="12544" width="9" style="71"/>
    <col min="12545" max="12545" width="3.125" style="71" customWidth="1"/>
    <col min="12546" max="12546" width="4.125" style="71" customWidth="1"/>
    <col min="12547" max="12550" width="9.625" style="71" customWidth="1"/>
    <col min="12551" max="12551" width="32" style="71" customWidth="1"/>
    <col min="12552" max="12800" width="9" style="71"/>
    <col min="12801" max="12801" width="3.125" style="71" customWidth="1"/>
    <col min="12802" max="12802" width="4.125" style="71" customWidth="1"/>
    <col min="12803" max="12806" width="9.625" style="71" customWidth="1"/>
    <col min="12807" max="12807" width="32" style="71" customWidth="1"/>
    <col min="12808" max="13056" width="9" style="71"/>
    <col min="13057" max="13057" width="3.125" style="71" customWidth="1"/>
    <col min="13058" max="13058" width="4.125" style="71" customWidth="1"/>
    <col min="13059" max="13062" width="9.625" style="71" customWidth="1"/>
    <col min="13063" max="13063" width="32" style="71" customWidth="1"/>
    <col min="13064" max="13312" width="9" style="71"/>
    <col min="13313" max="13313" width="3.125" style="71" customWidth="1"/>
    <col min="13314" max="13314" width="4.125" style="71" customWidth="1"/>
    <col min="13315" max="13318" width="9.625" style="71" customWidth="1"/>
    <col min="13319" max="13319" width="32" style="71" customWidth="1"/>
    <col min="13320" max="13568" width="9" style="71"/>
    <col min="13569" max="13569" width="3.125" style="71" customWidth="1"/>
    <col min="13570" max="13570" width="4.125" style="71" customWidth="1"/>
    <col min="13571" max="13574" width="9.625" style="71" customWidth="1"/>
    <col min="13575" max="13575" width="32" style="71" customWidth="1"/>
    <col min="13576" max="13824" width="9" style="71"/>
    <col min="13825" max="13825" width="3.125" style="71" customWidth="1"/>
    <col min="13826" max="13826" width="4.125" style="71" customWidth="1"/>
    <col min="13827" max="13830" width="9.625" style="71" customWidth="1"/>
    <col min="13831" max="13831" width="32" style="71" customWidth="1"/>
    <col min="13832" max="14080" width="9" style="71"/>
    <col min="14081" max="14081" width="3.125" style="71" customWidth="1"/>
    <col min="14082" max="14082" width="4.125" style="71" customWidth="1"/>
    <col min="14083" max="14086" width="9.625" style="71" customWidth="1"/>
    <col min="14087" max="14087" width="32" style="71" customWidth="1"/>
    <col min="14088" max="14336" width="9" style="71"/>
    <col min="14337" max="14337" width="3.125" style="71" customWidth="1"/>
    <col min="14338" max="14338" width="4.125" style="71" customWidth="1"/>
    <col min="14339" max="14342" width="9.625" style="71" customWidth="1"/>
    <col min="14343" max="14343" width="32" style="71" customWidth="1"/>
    <col min="14344" max="14592" width="9" style="71"/>
    <col min="14593" max="14593" width="3.125" style="71" customWidth="1"/>
    <col min="14594" max="14594" width="4.125" style="71" customWidth="1"/>
    <col min="14595" max="14598" width="9.625" style="71" customWidth="1"/>
    <col min="14599" max="14599" width="32" style="71" customWidth="1"/>
    <col min="14600" max="14848" width="9" style="71"/>
    <col min="14849" max="14849" width="3.125" style="71" customWidth="1"/>
    <col min="14850" max="14850" width="4.125" style="71" customWidth="1"/>
    <col min="14851" max="14854" width="9.625" style="71" customWidth="1"/>
    <col min="14855" max="14855" width="32" style="71" customWidth="1"/>
    <col min="14856" max="15104" width="9" style="71"/>
    <col min="15105" max="15105" width="3.125" style="71" customWidth="1"/>
    <col min="15106" max="15106" width="4.125" style="71" customWidth="1"/>
    <col min="15107" max="15110" width="9.625" style="71" customWidth="1"/>
    <col min="15111" max="15111" width="32" style="71" customWidth="1"/>
    <col min="15112" max="15360" width="9" style="71"/>
    <col min="15361" max="15361" width="3.125" style="71" customWidth="1"/>
    <col min="15362" max="15362" width="4.125" style="71" customWidth="1"/>
    <col min="15363" max="15366" width="9.625" style="71" customWidth="1"/>
    <col min="15367" max="15367" width="32" style="71" customWidth="1"/>
    <col min="15368" max="15616" width="9" style="71"/>
    <col min="15617" max="15617" width="3.125" style="71" customWidth="1"/>
    <col min="15618" max="15618" width="4.125" style="71" customWidth="1"/>
    <col min="15619" max="15622" width="9.625" style="71" customWidth="1"/>
    <col min="15623" max="15623" width="32" style="71" customWidth="1"/>
    <col min="15624" max="15872" width="9" style="71"/>
    <col min="15873" max="15873" width="3.125" style="71" customWidth="1"/>
    <col min="15874" max="15874" width="4.125" style="71" customWidth="1"/>
    <col min="15875" max="15878" width="9.625" style="71" customWidth="1"/>
    <col min="15879" max="15879" width="32" style="71" customWidth="1"/>
    <col min="15880" max="16128" width="9" style="71"/>
    <col min="16129" max="16129" width="3.125" style="71" customWidth="1"/>
    <col min="16130" max="16130" width="4.125" style="71" customWidth="1"/>
    <col min="16131" max="16134" width="9.625" style="71" customWidth="1"/>
    <col min="16135" max="16135" width="32" style="71" customWidth="1"/>
    <col min="16136" max="16384" width="9" style="71"/>
  </cols>
  <sheetData>
    <row r="1" spans="1:7" ht="9" customHeight="1" x14ac:dyDescent="0.15">
      <c r="A1" s="95" t="str">
        <f>IF(証明資料!Q3="","",証明資料!Q3)</f>
        <v/>
      </c>
      <c r="B1" s="75" t="s">
        <v>70</v>
      </c>
      <c r="C1" s="75" t="s">
        <v>97</v>
      </c>
      <c r="D1" s="75" t="s">
        <v>71</v>
      </c>
      <c r="E1" s="75" t="s">
        <v>72</v>
      </c>
      <c r="F1" s="166" t="s">
        <v>73</v>
      </c>
      <c r="G1" s="167"/>
    </row>
    <row r="2" spans="1:7" ht="9" customHeight="1" x14ac:dyDescent="0.15">
      <c r="A2" s="73" t="s">
        <v>74</v>
      </c>
      <c r="B2" s="168"/>
      <c r="C2" s="169"/>
      <c r="D2" s="168"/>
      <c r="E2" s="168"/>
      <c r="F2" s="172"/>
      <c r="G2" s="173"/>
    </row>
    <row r="3" spans="1:7" ht="9" customHeight="1" x14ac:dyDescent="0.15">
      <c r="A3" s="73" t="str">
        <f>IF(証明資料!T3="","",証明資料!T3)</f>
        <v/>
      </c>
      <c r="B3" s="168"/>
      <c r="C3" s="170"/>
      <c r="D3" s="168"/>
      <c r="E3" s="168"/>
      <c r="F3" s="174"/>
      <c r="G3" s="175"/>
    </row>
    <row r="4" spans="1:7" ht="9" customHeight="1" x14ac:dyDescent="0.15">
      <c r="A4" s="73" t="s">
        <v>75</v>
      </c>
      <c r="B4" s="168"/>
      <c r="C4" s="170"/>
      <c r="D4" s="168"/>
      <c r="E4" s="168"/>
      <c r="F4" s="174"/>
      <c r="G4" s="175"/>
    </row>
    <row r="5" spans="1:7" ht="9" customHeight="1" x14ac:dyDescent="0.15">
      <c r="A5" s="73" t="str">
        <f>IF(証明資料!W3="","",証明資料!W3)</f>
        <v/>
      </c>
      <c r="B5" s="168"/>
      <c r="C5" s="170"/>
      <c r="D5" s="168"/>
      <c r="E5" s="168"/>
      <c r="F5" s="174"/>
      <c r="G5" s="175"/>
    </row>
    <row r="6" spans="1:7" ht="9" customHeight="1" x14ac:dyDescent="0.15">
      <c r="A6" s="74" t="s">
        <v>76</v>
      </c>
      <c r="B6" s="168"/>
      <c r="C6" s="171"/>
      <c r="D6" s="168"/>
      <c r="E6" s="168"/>
      <c r="F6" s="176"/>
      <c r="G6" s="177"/>
    </row>
    <row r="7" spans="1:7" x14ac:dyDescent="0.15">
      <c r="A7" s="72"/>
    </row>
  </sheetData>
  <mergeCells count="6">
    <mergeCell ref="F1:G1"/>
    <mergeCell ref="B2:B6"/>
    <mergeCell ref="C2:C6"/>
    <mergeCell ref="D2:D6"/>
    <mergeCell ref="E2:E6"/>
    <mergeCell ref="F2:G6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セーフティ4号様式(全て自動計算)</vt:lpstr>
      <vt:lpstr>証明資料</vt:lpstr>
      <vt:lpstr>決裁</vt:lpstr>
      <vt:lpstr>'セーフティ4号様式(全て自動計算)'!Print_Area</vt:lpstr>
      <vt:lpstr>証明資料!Print_Area</vt:lpstr>
    </vt:vector>
  </TitlesOfParts>
  <Company>苫小牧市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商業振興課１</cp:lastModifiedBy>
  <cp:lastPrinted>2023-09-13T05:13:49Z</cp:lastPrinted>
  <dcterms:created xsi:type="dcterms:W3CDTF">2018-10-02T03:42:20Z</dcterms:created>
  <dcterms:modified xsi:type="dcterms:W3CDTF">2024-02-08T01:28:49Z</dcterms:modified>
</cp:coreProperties>
</file>