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財政部財政課\zaisei\12 決算統計\決算統計R4\財政状況資料集\R060321【様式修正：325（月）10時〆】令和４年度財政状況資料集の作成及び提出について\"/>
    </mc:Choice>
  </mc:AlternateContent>
  <xr:revisionPtr revIDLastSave="0" documentId="13_ncr:1_{E43012E4-DEF0-43A7-A3E1-BBE8F044DED7}" xr6:coauthVersionLast="47" xr6:coauthVersionMax="47" xr10:uidLastSave="{00000000-0000-0000-0000-000000000000}"/>
  <bookViews>
    <workbookView xWindow="-193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U37" i="10"/>
  <c r="C37" i="10"/>
  <c r="BW36" i="10"/>
  <c r="BE36" i="10"/>
  <c r="C36" i="10"/>
  <c r="BE35" i="10"/>
  <c r="C35" i="10"/>
  <c r="CO34" i="10"/>
  <c r="CO35" i="10" s="1"/>
  <c r="CO36" i="10" s="1"/>
  <c r="CO37" i="10" s="1"/>
  <c r="CO38" i="10" s="1"/>
  <c r="CO39" i="10" s="1"/>
  <c r="CO40" i="10" s="1"/>
  <c r="BW34" i="10"/>
  <c r="BW35" i="10" s="1"/>
  <c r="BE34" i="10"/>
  <c r="C34" i="10"/>
  <c r="U34" i="10" s="1"/>
  <c r="U35" i="10" s="1"/>
  <c r="U36"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<sst xmlns="http://schemas.openxmlformats.org/spreadsheetml/2006/main" count="1074" uniqueCount="600">
  <si>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</si>
  <si>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</si>
  <si>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</si>
  <si>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</si>
  <si>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</si>
  <si>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</si>
  <si>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</si>
  <si>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</si>
  <si>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</si>
  <si>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</si>
  <si>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</si>
  <si>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</si>
  <si>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</si>
  <si>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</si>
  <si>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</si>
  <si>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</si>
  <si>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</si>
  <si>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</si>
  <si>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</si>
  <si>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</si>
  <si>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</si>
  <si>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</si>
  <si>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</si>
  <si>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</si>
  <si>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</si>
  <si>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</si>
  <si>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</si>
  <si>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</si>
  <si>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</si>
  <si>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</si>
  <si>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</si>
  <si>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</si>
  <si>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</si>
  <si>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</si>
  <si>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</si>
  <si>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</si>
  <si>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</si>
  <si>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</si>
  <si>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</si>
  <si>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</si>
  <si>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</si>
  <si>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</si>
  <si>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</si>
  <si>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</si>
  <si>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</si>
  <si>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</si>
  <si>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</si>
  <si>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</si>
  <si>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</si>
  <si>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</si>
  <si>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</si>
  <si>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</si>
  <si>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</si>
  <si>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</si>
  <si>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</si>
  <si>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</si>
  <si>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</si>
  <si>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</si>
  <si>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</si>
  <si>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</si>
  <si>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</si>
  <si>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</si>
  <si>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</si>
  <si>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</si>
  <si>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</si>
  <si>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</si>
  <si>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</si>
  <si>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</si>
  <si>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</si>
  <si>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</si>
  <si>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</si>
  <si>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</si>
  <si>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</si>
  <si>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</si>
  <si>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</si>
  <si>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</si>
  <si>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</si>
  <si>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</si>
  <si>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</si>
  <si>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</si>
  <si>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</si>
  <si>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</si>
  <si>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</si>
  <si>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</si>
  <si>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</si>
  <si>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</si>
  <si>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</si>
  <si>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</si>
  <si>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</si>
  <si>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</si>
  <si>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</si>
  <si>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</si>
  <si>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</si>
  <si>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</si>
  <si>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</si>
  <si>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</si>
  <si>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</si>
  <si>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</si>
  <si>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</si>
  <si>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</si>
  <si>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苫小牧市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</si>
  <si>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</si>
  <si>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</si>
  <si>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</si>
  <si>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</si>
  <si>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</si>
  <si>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</si>
  <si>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</si>
  <si>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</si>
  <si>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</si>
  <si>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</si>
  <si>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</si>
  <si>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</si>
  <si>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</si>
  <si>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</si>
  <si>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</si>
  <si>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</si>
  <si>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</si>
  <si>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</si>
  <si>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</si>
  <si>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</si>
  <si>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</si>
  <si>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</si>
  <si>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</si>
  <si>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</si>
  <si>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</si>
  <si>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</si>
  <si>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</si>
  <si>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</si>
  <si>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</si>
  <si>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</si>
  <si>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</si>
  <si>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</si>
  <si>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</si>
  <si>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</si>
  <si>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</si>
  <si>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</si>
  <si>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</si>
  <si>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</si>
  <si>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</si>
  <si>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</si>
  <si>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</si>
  <si>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</si>
  <si>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</si>
  <si>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</si>
  <si>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</si>
  <si>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</si>
  <si>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</si>
  <si>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</si>
  <si>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</si>
  <si>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</si>
  <si>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</si>
  <si>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</si>
  <si>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</si>
  <si>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</si>
  <si>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</si>
  <si>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</si>
  <si>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</si>
  <si>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</si>
  <si>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</si>
  <si>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</si>
  <si>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</si>
  <si>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</si>
  <si>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</si>
  <si>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</si>
  <si>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</si>
  <si>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</si>
  <si>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</si>
  <si>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</si>
  <si>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</si>
  <si>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</si>
  <si>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</si>
  <si>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</si>
  <si>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</si>
  <si>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</si>
  <si>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</si>
  <si>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</si>
  <si>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</si>
  <si>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</si>
  <si>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</si>
  <si>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</si>
  <si>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</si>
  <si>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</si>
  <si>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</si>
  <si>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</si>
  <si>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</si>
  <si>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</si>
  <si>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</si>
  <si>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</si>
  <si>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</si>
  <si>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</si>
  <si>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</si>
  <si>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</si>
  <si>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</si>
  <si>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</si>
  <si>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</si>
  <si>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</si>
  <si>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</si>
  <si>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</si>
  <si>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</si>
  <si>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</si>
  <si>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</si>
  <si>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</si>
  <si>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</si>
  <si>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</si>
  <si>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</si>
  <si>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</si>
  <si>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</si>
  <si>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</si>
  <si>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</si>
  <si>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</si>
  <si>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</si>
  <si>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</si>
  <si>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</si>
  <si>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</si>
  <si>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</si>
  <si>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</si>
  <si>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北海道苫小牧市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</si>
  <si>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</si>
  <si>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</si>
  <si>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</si>
  <si>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</si>
  <si>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</si>
  <si>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</si>
  <si>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</si>
  <si>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</si>
  <si>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</si>
  <si>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</si>
  <si>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</si>
  <si>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</si>
  <si>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</si>
  <si>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</si>
  <si>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</si>
  <si>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</si>
  <si>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</si>
  <si>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</si>
  <si>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</si>
  <si>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</si>
  <si>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</si>
  <si>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</si>
  <si>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</si>
  <si>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</si>
  <si>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</si>
  <si>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</si>
  <si>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</si>
  <si>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</si>
  <si>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</si>
  <si>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</si>
  <si>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</si>
  <si>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</si>
  <si>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</si>
  <si>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</si>
  <si>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</si>
  <si>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</si>
  <si>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</si>
  <si>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</si>
  <si>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</si>
  <si>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</si>
  <si>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</si>
  <si>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</si>
  <si>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</si>
  <si>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</si>
  <si>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</si>
  <si>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</si>
  <si>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</si>
  <si>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</si>
  <si>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</si>
  <si>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</si>
  <si>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</si>
  <si>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</si>
  <si>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</si>
  <si>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</si>
  <si>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</si>
  <si>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</si>
  <si>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</si>
  <si>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</si>
  <si>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</si>
  <si>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</si>
  <si>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</si>
  <si>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</si>
  <si>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</si>
  <si>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</si>
  <si>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</si>
  <si>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</si>
  <si>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</si>
  <si>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</si>
  <si>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</si>
  <si>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</si>
  <si>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</si>
  <si>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</si>
  <si>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</si>
  <si>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</si>
  <si>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</si>
  <si>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</si>
  <si>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</si>
  <si>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</si>
  <si>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</si>
  <si>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</si>
  <si>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</si>
  <si>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</si>
  <si>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</si>
  <si>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</si>
  <si>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</si>
  <si>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</si>
  <si>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</si>
  <si>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</si>
  <si>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</si>
  <si>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</si>
  <si>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</si>
  <si>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</si>
  <si>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</si>
  <si>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</si>
  <si>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</si>
  <si>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</si>
  <si>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</si>
  <si>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</si>
  <si>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</si>
  <si>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</si>
  <si>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</si>
  <si>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</si>
  <si>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</si>
  <si>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</si>
  <si>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</si>
  <si>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</si>
  <si>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</si>
  <si>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</si>
  <si>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</si>
  <si>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</si>
  <si>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</si>
  <si>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</si>
  <si>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</si>
  <si>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</si>
  <si>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</si>
  <si>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</si>
  <si>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</si>
  <si>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</si>
  <si>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</si>
  <si>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</si>
  <si>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</si>
  <si>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</si>
  <si>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</si>
  <si>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</si>
  <si>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</si>
  <si>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</si>
  <si>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</si>
  <si>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</si>
  <si>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</si>
  <si>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</si>
  <si>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</si>
  <si>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</si>
  <si>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</si>
  <si>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</si>
  <si>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</si>
  <si>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</si>
  <si>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</si>
  <si>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</si>
  <si>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</si>
  <si>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</si>
  <si>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</si>
  <si>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</si>
  <si>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</si>
  <si>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</si>
  <si>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</si>
  <si>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</si>
  <si>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</si>
  <si>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</si>
  <si>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</si>
  <si>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</si>
  <si>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</si>
  <si>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</si>
  <si>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北海道苫小牧市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</si>
  <si>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</si>
  <si>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</si>
  <si>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</si>
  <si>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</si>
  <si>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</si>
  <si>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</si>
  <si>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</si>
  <si>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</si>
  <si>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</si>
  <si>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</si>
  <si>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</si>
  <si>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</si>
  <si>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</si>
  <si>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</si>
  <si>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</si>
  <si>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</si>
  <si>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</si>
  <si>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</si>
  <si>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</si>
  <si>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</si>
  <si>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</si>
  <si>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</si>
  <si>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</si>
  <si>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</si>
  <si>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</si>
  <si>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</si>
  <si>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</si>
  <si>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</si>
  <si>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</si>
  <si>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</si>
  <si>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</si>
  <si>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</si>
  <si>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</si>
  <si>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</si>
  <si>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</si>
  <si>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</si>
  <si>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</si>
  <si>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下水道事業会計</t>
    <phoneticPr fontId="5"/>
  </si>
  <si>
    <t>市立病院事業会計</t>
    <phoneticPr fontId="5"/>
  </si>
  <si>
    <t>公設地方卸売市場事業会計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</si>
  <si>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</si>
  <si>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</si>
  <si>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</si>
  <si>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</si>
  <si>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</si>
  <si>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</si>
  <si>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</si>
  <si>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</si>
  <si>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</si>
  <si>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</si>
  <si>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</si>
  <si>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</si>
  <si>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</si>
  <si>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</si>
  <si>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</si>
  <si>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</si>
  <si>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</si>
  <si>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</si>
  <si>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</si>
  <si>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</si>
  <si>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</si>
  <si>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</si>
  <si>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</si>
  <si>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</si>
  <si>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</si>
  <si>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</si>
  <si>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</si>
  <si>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</si>
  <si>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</si>
  <si>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</si>
  <si>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</si>
  <si>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</si>
  <si>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</si>
  <si>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</si>
  <si>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</si>
  <si>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</si>
  <si>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</si>
  <si>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</si>
  <si>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</si>
  <si>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</si>
  <si>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</si>
  <si>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</si>
  <si>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</si>
  <si>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</si>
  <si>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</si>
  <si>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</si>
  <si>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</si>
  <si>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</si>
  <si>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</si>
  <si>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</si>
  <si>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</si>
  <si>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</si>
  <si>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</si>
  <si>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</si>
  <si>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</si>
  <si>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</si>
  <si>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</si>
  <si>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</si>
  <si>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</si>
  <si>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</si>
  <si>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</si>
  <si>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</si>
  <si>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</si>
  <si>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</si>
  <si>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</si>
  <si>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</si>
  <si>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公設地方卸売市場事業会計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</si>
  <si>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</si>
  <si>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</si>
  <si>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</si>
  <si>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</si>
  <si>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</si>
  <si>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</si>
  <si>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</si>
  <si>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</si>
  <si>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</si>
  <si>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</si>
  <si>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</si>
  <si>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</si>
  <si>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</si>
  <si>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</si>
  <si>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</si>
  <si>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</si>
  <si>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</si>
  <si>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</si>
  <si>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</si>
  <si>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</si>
  <si>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</si>
  <si>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</si>
  <si>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</si>
  <si>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</si>
  <si>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</si>
  <si>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</si>
  <si>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</si>
  <si>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</si>
  <si>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</si>
  <si>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</si>
  <si>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</si>
  <si>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</si>
  <si>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</si>
  <si>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</si>
  <si>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</si>
  <si>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</si>
  <si>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</si>
  <si>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</si>
  <si>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</si>
  <si>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</si>
  <si>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</si>
  <si>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</si>
  <si>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</si>
  <si>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</si>
  <si>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</si>
  <si>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</si>
  <si>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</si>
  <si>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</si>
  <si>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</si>
  <si>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</si>
  <si>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</si>
  <si>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</si>
  <si>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</si>
  <si>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</si>
  <si>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</si>
  <si>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</si>
  <si>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</si>
  <si>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</si>
  <si>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</si>
  <si>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</si>
  <si>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</si>
  <si>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</si>
  <si>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</si>
  <si>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</si>
  <si>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</si>
  <si>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</si>
  <si>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</si>
  <si>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</si>
  <si>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</si>
  <si>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</si>
  <si>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</si>
  <si>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</si>
  <si>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</si>
  <si>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</si>
  <si>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</si>
  <si>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</si>
  <si>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</si>
  <si>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</si>
  <si>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</si>
  <si>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</si>
  <si>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</si>
  <si>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</si>
  <si>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</si>
  <si>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</si>
  <si>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0.50</t>
  </si>
  <si>
    <t>▲ 0.82</t>
  </si>
  <si>
    <t>▲ 0.19</t>
  </si>
  <si>
    <t>市立病院事業会計</t>
  </si>
  <si>
    <t>▲ 2.25</t>
  </si>
  <si>
    <t>▲ 3.28</t>
  </si>
  <si>
    <t>▲ 0.56</t>
  </si>
  <si>
    <t>水道事業会計</t>
  </si>
  <si>
    <t>下水道事業会計</t>
  </si>
  <si>
    <t>一般会計</t>
  </si>
  <si>
    <t>介護保険事業特別会計</t>
  </si>
  <si>
    <t>公設地方卸売市場事業会計</t>
  </si>
  <si>
    <t>後期高齢者医療特別会計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</si>
  <si>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</si>
  <si>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</si>
  <si>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</si>
  <si>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</si>
  <si>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</si>
  <si>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</si>
  <si>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</si>
  <si>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</si>
  <si>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</si>
  <si>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</si>
  <si>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苫小牧港管理組合（一般会計）</t>
  </si>
  <si>
    <t>苫小牧港管理組合（港湾整備特別会計）</t>
  </si>
  <si>
    <t>（一財）ハスカッププラザ</t>
    <rPh sb="1" eb="3">
      <t>イチザイ</t>
    </rPh>
    <phoneticPr fontId="2"/>
  </si>
  <si>
    <t>（一財）苫小牧市勤労者共済センター</t>
    <rPh sb="1" eb="3">
      <t>イチザイ</t>
    </rPh>
    <rPh sb="4" eb="8">
      <t>トマコマイシ</t>
    </rPh>
    <rPh sb="8" eb="11">
      <t>キンロウシャ</t>
    </rPh>
    <rPh sb="11" eb="13">
      <t>キョウサイ</t>
    </rPh>
    <phoneticPr fontId="2"/>
  </si>
  <si>
    <t>苫小牧ガス（株）</t>
    <rPh sb="0" eb="3">
      <t>トマコマイ</t>
    </rPh>
    <rPh sb="5" eb="8">
      <t>カブ</t>
    </rPh>
    <phoneticPr fontId="2"/>
  </si>
  <si>
    <t>（株）苫小牧オートリゾート</t>
    <rPh sb="0" eb="3">
      <t>カブ</t>
    </rPh>
    <rPh sb="3" eb="6">
      <t>トマコマイ</t>
    </rPh>
    <phoneticPr fontId="2"/>
  </si>
  <si>
    <t>（公財）苫小牧市スポーツ協会</t>
    <rPh sb="1" eb="2">
      <t>コウ</t>
    </rPh>
    <rPh sb="2" eb="3">
      <t>ザイ</t>
    </rPh>
    <rPh sb="4" eb="7">
      <t>トマコマイ</t>
    </rPh>
    <rPh sb="7" eb="8">
      <t>シ</t>
    </rPh>
    <rPh sb="12" eb="14">
      <t>キョウカイ</t>
    </rPh>
    <phoneticPr fontId="2"/>
  </si>
  <si>
    <t>（公財）道央産業振興財団</t>
    <rPh sb="1" eb="2">
      <t>コウ</t>
    </rPh>
    <rPh sb="2" eb="3">
      <t>ザイ</t>
    </rPh>
    <rPh sb="4" eb="6">
      <t>ドウオウ</t>
    </rPh>
    <rPh sb="6" eb="8">
      <t>サンギョウ</t>
    </rPh>
    <rPh sb="8" eb="10">
      <t>シンコウ</t>
    </rPh>
    <rPh sb="10" eb="12">
      <t>ザイダン</t>
    </rPh>
    <phoneticPr fontId="2"/>
  </si>
  <si>
    <t>（公財）新千歳空港周辺環境整備財団</t>
    <rPh sb="1" eb="2">
      <t>コウ</t>
    </rPh>
    <rPh sb="2" eb="3">
      <t>ザイ</t>
    </rPh>
    <rPh sb="4" eb="7">
      <t>シンチトセ</t>
    </rPh>
    <rPh sb="7" eb="9">
      <t>クウコウ</t>
    </rPh>
    <rPh sb="9" eb="11">
      <t>シュウヘン</t>
    </rPh>
    <rPh sb="11" eb="13">
      <t>カンキョウ</t>
    </rPh>
    <rPh sb="13" eb="15">
      <t>セイビ</t>
    </rPh>
    <rPh sb="15" eb="17">
      <t>ザイダン</t>
    </rPh>
    <phoneticPr fontId="2"/>
  </si>
  <si>
    <t>公共施設整備基金</t>
    <rPh sb="0" eb="2">
      <t>コウキョウ</t>
    </rPh>
    <rPh sb="2" eb="4">
      <t>シセツ</t>
    </rPh>
    <rPh sb="4" eb="6">
      <t>セイビ</t>
    </rPh>
    <rPh sb="6" eb="8">
      <t>キキン</t>
    </rPh>
    <phoneticPr fontId="5"/>
  </si>
  <si>
    <t>総合戦略推進基金</t>
    <rPh sb="0" eb="2">
      <t>ソウゴウ</t>
    </rPh>
    <rPh sb="2" eb="4">
      <t>センリャク</t>
    </rPh>
    <rPh sb="4" eb="6">
      <t>スイシン</t>
    </rPh>
    <rPh sb="6" eb="8">
      <t>キキン</t>
    </rPh>
    <phoneticPr fontId="2"/>
  </si>
  <si>
    <t>旧道立病院改修等事業基金</t>
    <rPh sb="0" eb="1">
      <t>キュウ</t>
    </rPh>
    <rPh sb="1" eb="3">
      <t>ドウリツ</t>
    </rPh>
    <rPh sb="3" eb="5">
      <t>ビョウイン</t>
    </rPh>
    <rPh sb="5" eb="7">
      <t>カイシュウ</t>
    </rPh>
    <rPh sb="7" eb="8">
      <t>トウ</t>
    </rPh>
    <rPh sb="8" eb="10">
      <t>ジギョウ</t>
    </rPh>
    <rPh sb="10" eb="12">
      <t>キキン</t>
    </rPh>
    <phoneticPr fontId="2"/>
  </si>
  <si>
    <t>教育施設整備基金</t>
    <rPh sb="0" eb="2">
      <t>キョウイク</t>
    </rPh>
    <rPh sb="2" eb="4">
      <t>シセツ</t>
    </rPh>
    <rPh sb="4" eb="6">
      <t>セイビ</t>
    </rPh>
    <rPh sb="6" eb="8">
      <t>キキン</t>
    </rPh>
    <phoneticPr fontId="2"/>
  </si>
  <si>
    <t>廃棄物処理施設整備基金</t>
    <rPh sb="0" eb="3">
      <t>ハイキブツ</t>
    </rPh>
    <rPh sb="3" eb="5">
      <t>ショリ</t>
    </rPh>
    <rPh sb="5" eb="7">
      <t>シセツ</t>
    </rPh>
    <rPh sb="7" eb="9">
      <t>セイビ</t>
    </rPh>
    <rPh sb="9" eb="11">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</si>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</sst>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7D35-4887-B319-31F4ABDE1C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72022</c:v>
                </c:pt>
                <c:pt idx="1">
                  <c:v>69493</c:v>
                </c:pt>
                <c:pt idx="2">
                  <c:v>81490</c:v>
                </c:pt>
                <c:pt idx="3">
                  <c:v>58793</c:v>
                </c:pt>
                <c:pt idx="4">
                  <c:v>46883</c:v>
                </c:pt>
              </c:numCache>
            </c:numRef>
          </c:val>
          <c:smooth val="0"/>
          <c:extLst>
            <c:ext xmlns:c16="http://schemas.microsoft.com/office/drawing/2014/chart" uri="{C3380CC4-5D6E-409C-BE32-E72D297353CC}">
              <c16:uniqueId val="{00000001-7D35-4887-B319-31F4ABDE1C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4.2300000000000004</c:v>
                </c:pt>
                <c:pt idx="1">
                  <c:v>3.92</c:v>
                </c:pt>
                <c:pt idx="2">
                  <c:v>2.89</c:v>
                </c:pt>
                <c:pt idx="3">
                  <c:v>4.6500000000000004</c:v>
                </c:pt>
                <c:pt idx="4">
                  <c:v>3.9</c:v>
                </c:pt>
              </c:numCache>
            </c:numRef>
          </c:val>
          <c:extLst>
            <c:ext xmlns:c16="http://schemas.microsoft.com/office/drawing/2014/chart" uri="{C3380CC4-5D6E-409C-BE32-E72D297353CC}">
              <c16:uniqueId val="{00000000-4CA8-48C5-9676-FE57BC34A5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9.08</c:v>
                </c:pt>
                <c:pt idx="1">
                  <c:v>8.92</c:v>
                </c:pt>
                <c:pt idx="2">
                  <c:v>8.84</c:v>
                </c:pt>
                <c:pt idx="3">
                  <c:v>9.52</c:v>
                </c:pt>
                <c:pt idx="4">
                  <c:v>10.37</c:v>
                </c:pt>
              </c:numCache>
            </c:numRef>
          </c:val>
          <c:extLst>
            <c:ext xmlns:c16="http://schemas.microsoft.com/office/drawing/2014/chart" uri="{C3380CC4-5D6E-409C-BE32-E72D297353CC}">
              <c16:uniqueId val="{00000001-4CA8-48C5-9676-FE57BC34A5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0.11</c:v>
                </c:pt>
                <c:pt idx="1">
                  <c:v>-0.5</c:v>
                </c:pt>
                <c:pt idx="2">
                  <c:v>-0.82</c:v>
                </c:pt>
                <c:pt idx="3">
                  <c:v>2.84</c:v>
                </c:pt>
                <c:pt idx="4">
                  <c:v>-0.19</c:v>
                </c:pt>
              </c:numCache>
            </c:numRef>
          </c:val>
          <c:smooth val="0"/>
          <c:extLst>
            <c:ext xmlns:c16="http://schemas.microsoft.com/office/drawing/2014/chart" uri="{C3380CC4-5D6E-409C-BE32-E72D297353CC}">
              <c16:uniqueId val="{00000002-4CA8-48C5-9676-FE57BC34A5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C5D-426A-98A5-B95B791C51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5D-426A-98A5-B95B791C51F7}"/>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0.36</c:v>
                </c:pt>
                <c:pt idx="2">
                  <c:v>#N/A</c:v>
                </c:pt>
                <c:pt idx="3">
                  <c:v>0.2</c:v>
                </c:pt>
                <c:pt idx="4">
                  <c:v>#N/A</c:v>
                </c:pt>
                <c:pt idx="5">
                  <c:v>0.32</c:v>
                </c:pt>
                <c:pt idx="6">
                  <c:v>#N/A</c:v>
                </c:pt>
                <c:pt idx="7">
                  <c:v>0.22</c:v>
                </c:pt>
                <c:pt idx="8">
                  <c:v>#N/A</c:v>
                </c:pt>
                <c:pt idx="9">
                  <c:v>0.01</c:v>
                </c:pt>
              </c:numCache>
            </c:numRef>
          </c:val>
          <c:extLst>
            <c:ext xmlns:c16="http://schemas.microsoft.com/office/drawing/2014/chart" uri="{C3380CC4-5D6E-409C-BE32-E72D297353CC}">
              <c16:uniqueId val="{00000002-AC5D-426A-98A5-B95B791C51F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0.18</c:v>
                </c:pt>
                <c:pt idx="2">
                  <c:v>#N/A</c:v>
                </c:pt>
                <c:pt idx="3">
                  <c:v>0.17</c:v>
                </c:pt>
                <c:pt idx="4">
                  <c:v>#N/A</c:v>
                </c:pt>
                <c:pt idx="5">
                  <c:v>0.18</c:v>
                </c:pt>
                <c:pt idx="6">
                  <c:v>#N/A</c:v>
                </c:pt>
                <c:pt idx="7">
                  <c:v>0.18</c:v>
                </c:pt>
                <c:pt idx="8">
                  <c:v>#N/A</c:v>
                </c:pt>
                <c:pt idx="9">
                  <c:v>0.19</c:v>
                </c:pt>
              </c:numCache>
            </c:numRef>
          </c:val>
          <c:extLst>
            <c:ext xmlns:c16="http://schemas.microsoft.com/office/drawing/2014/chart" uri="{C3380CC4-5D6E-409C-BE32-E72D297353CC}">
              <c16:uniqueId val="{00000003-AC5D-426A-98A5-B95B791C51F7}"/>
            </c:ext>
          </c:extLst>
        </c:ser>
        <c:ser>
          <c:idx val="4"/>
          <c:order val="4"/>
          <c:tx>
            <c:strRef>
              <c:f>データシート!$A$31</c:f>
              <c:strCache>
                <c:ptCount val="1"/>
                <c:pt idx="0">
                  <c:v>公設地方卸売市場事業会計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c:v>
                </c:pt>
                <c:pt idx="2">
                  <c:v>#N/A</c:v>
                </c:pt>
                <c:pt idx="3">
                  <c:v>1.34</c:v>
                </c:pt>
                <c:pt idx="4">
                  <c:v>#N/A</c:v>
                </c:pt>
                <c:pt idx="5">
                  <c:v>1.17</c:v>
                </c:pt>
                <c:pt idx="6">
                  <c:v>#N/A</c:v>
                </c:pt>
                <c:pt idx="7">
                  <c:v>0.96</c:v>
                </c:pt>
                <c:pt idx="8">
                  <c:v>#N/A</c:v>
                </c:pt>
                <c:pt idx="9">
                  <c:v>0.92</c:v>
                </c:pt>
              </c:numCache>
            </c:numRef>
          </c:val>
          <c:extLst>
            <c:ext xmlns:c16="http://schemas.microsoft.com/office/drawing/2014/chart" uri="{C3380CC4-5D6E-409C-BE32-E72D297353CC}">
              <c16:uniqueId val="{00000004-AC5D-426A-98A5-B95B791C51F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0.36</c:v>
                </c:pt>
                <c:pt idx="2">
                  <c:v>#N/A</c:v>
                </c:pt>
                <c:pt idx="3">
                  <c:v>0.3</c:v>
                </c:pt>
                <c:pt idx="4">
                  <c:v>#N/A</c:v>
                </c:pt>
                <c:pt idx="5">
                  <c:v>0.95</c:v>
                </c:pt>
                <c:pt idx="6">
                  <c:v>#N/A</c:v>
                </c:pt>
                <c:pt idx="7">
                  <c:v>0.59</c:v>
                </c:pt>
                <c:pt idx="8">
                  <c:v>#N/A</c:v>
                </c:pt>
                <c:pt idx="9">
                  <c:v>1.1100000000000001</c:v>
                </c:pt>
              </c:numCache>
            </c:numRef>
          </c:val>
          <c:extLst>
            <c:ext xmlns:c16="http://schemas.microsoft.com/office/drawing/2014/chart" uri="{C3380CC4-5D6E-409C-BE32-E72D297353CC}">
              <c16:uniqueId val="{00000005-AC5D-426A-98A5-B95B791C51F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4.2300000000000004</c:v>
                </c:pt>
                <c:pt idx="2">
                  <c:v>#N/A</c:v>
                </c:pt>
                <c:pt idx="3">
                  <c:v>3.92</c:v>
                </c:pt>
                <c:pt idx="4">
                  <c:v>#N/A</c:v>
                </c:pt>
                <c:pt idx="5">
                  <c:v>2.88</c:v>
                </c:pt>
                <c:pt idx="6">
                  <c:v>#N/A</c:v>
                </c:pt>
                <c:pt idx="7">
                  <c:v>4.6399999999999997</c:v>
                </c:pt>
                <c:pt idx="8">
                  <c:v>#N/A</c:v>
                </c:pt>
                <c:pt idx="9">
                  <c:v>3.89</c:v>
                </c:pt>
              </c:numCache>
            </c:numRef>
          </c:val>
          <c:extLst>
            <c:ext xmlns:c16="http://schemas.microsoft.com/office/drawing/2014/chart" uri="{C3380CC4-5D6E-409C-BE32-E72D297353CC}">
              <c16:uniqueId val="{00000006-AC5D-426A-98A5-B95B791C51F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3.47</c:v>
                </c:pt>
                <c:pt idx="2">
                  <c:v>#N/A</c:v>
                </c:pt>
                <c:pt idx="3">
                  <c:v>3.64</c:v>
                </c:pt>
                <c:pt idx="4">
                  <c:v>#N/A</c:v>
                </c:pt>
                <c:pt idx="5">
                  <c:v>3.72</c:v>
                </c:pt>
                <c:pt idx="6">
                  <c:v>#N/A</c:v>
                </c:pt>
                <c:pt idx="7">
                  <c:v>3.84</c:v>
                </c:pt>
                <c:pt idx="8">
                  <c:v>#N/A</c:v>
                </c:pt>
                <c:pt idx="9">
                  <c:v>3.96</c:v>
                </c:pt>
              </c:numCache>
            </c:numRef>
          </c:val>
          <c:extLst>
            <c:ext xmlns:c16="http://schemas.microsoft.com/office/drawing/2014/chart" uri="{C3380CC4-5D6E-409C-BE32-E72D297353CC}">
              <c16:uniqueId val="{00000007-AC5D-426A-98A5-B95B791C51F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4.49</c:v>
                </c:pt>
                <c:pt idx="2">
                  <c:v>#N/A</c:v>
                </c:pt>
                <c:pt idx="3">
                  <c:v>4.28</c:v>
                </c:pt>
                <c:pt idx="4">
                  <c:v>#N/A</c:v>
                </c:pt>
                <c:pt idx="5">
                  <c:v>4.28</c:v>
                </c:pt>
                <c:pt idx="6">
                  <c:v>#N/A</c:v>
                </c:pt>
                <c:pt idx="7">
                  <c:v>4.22</c:v>
                </c:pt>
                <c:pt idx="8">
                  <c:v>#N/A</c:v>
                </c:pt>
                <c:pt idx="9">
                  <c:v>4.42</c:v>
                </c:pt>
              </c:numCache>
            </c:numRef>
          </c:val>
          <c:extLst>
            <c:ext xmlns:c16="http://schemas.microsoft.com/office/drawing/2014/chart" uri="{C3380CC4-5D6E-409C-BE32-E72D297353CC}">
              <c16:uniqueId val="{00000008-AC5D-426A-98A5-B95B791C51F7}"/>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2.25</c:v>
                </c:pt>
                <c:pt idx="1">
                  <c:v>#N/A</c:v>
                </c:pt>
                <c:pt idx="2">
                  <c:v>3.28</c:v>
                </c:pt>
                <c:pt idx="3">
                  <c:v>#N/A</c:v>
                </c:pt>
                <c:pt idx="4">
                  <c:v>0.56000000000000005</c:v>
                </c:pt>
                <c:pt idx="5">
                  <c:v>#N/A</c:v>
                </c:pt>
                <c:pt idx="6">
                  <c:v>#N/A</c:v>
                </c:pt>
                <c:pt idx="7">
                  <c:v>3.56</c:v>
                </c:pt>
                <c:pt idx="8">
                  <c:v>#N/A</c:v>
                </c:pt>
                <c:pt idx="9">
                  <c:v>6.13</c:v>
                </c:pt>
              </c:numCache>
            </c:numRef>
          </c:val>
          <c:extLst>
            <c:ext xmlns:c16="http://schemas.microsoft.com/office/drawing/2014/chart" uri="{C3380CC4-5D6E-409C-BE32-E72D297353CC}">
              <c16:uniqueId val="{00000009-AC5D-426A-98A5-B95B791C51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7379</c:v>
                </c:pt>
                <c:pt idx="5">
                  <c:v>7163</c:v>
                </c:pt>
                <c:pt idx="8">
                  <c:v>7191</c:v>
                </c:pt>
                <c:pt idx="11">
                  <c:v>7124</c:v>
                </c:pt>
                <c:pt idx="14">
                  <c:v>7078</c:v>
                </c:pt>
              </c:numCache>
            </c:numRef>
          </c:val>
          <c:extLst>
            <c:ext xmlns:c16="http://schemas.microsoft.com/office/drawing/2014/chart" uri="{C3380CC4-5D6E-409C-BE32-E72D297353CC}">
              <c16:uniqueId val="{00000000-7E18-4E48-B075-F50924E731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18-4E48-B075-F50924E731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115</c:v>
                </c:pt>
                <c:pt idx="3">
                  <c:v>136</c:v>
                </c:pt>
                <c:pt idx="6">
                  <c:v>157</c:v>
                </c:pt>
                <c:pt idx="9">
                  <c:v>262</c:v>
                </c:pt>
                <c:pt idx="12">
                  <c:v>178</c:v>
                </c:pt>
              </c:numCache>
            </c:numRef>
          </c:val>
          <c:extLst>
            <c:ext xmlns:c16="http://schemas.microsoft.com/office/drawing/2014/chart" uri="{C3380CC4-5D6E-409C-BE32-E72D297353CC}">
              <c16:uniqueId val="{00000002-7E18-4E48-B075-F50924E731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451</c:v>
                </c:pt>
                <c:pt idx="3">
                  <c:v>396</c:v>
                </c:pt>
                <c:pt idx="6">
                  <c:v>401</c:v>
                </c:pt>
                <c:pt idx="9">
                  <c:v>359</c:v>
                </c:pt>
                <c:pt idx="12">
                  <c:v>362</c:v>
                </c:pt>
              </c:numCache>
            </c:numRef>
          </c:val>
          <c:extLst>
            <c:ext xmlns:c16="http://schemas.microsoft.com/office/drawing/2014/chart" uri="{C3380CC4-5D6E-409C-BE32-E72D297353CC}">
              <c16:uniqueId val="{00000003-7E18-4E48-B075-F50924E731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1749</c:v>
                </c:pt>
                <c:pt idx="3">
                  <c:v>1648</c:v>
                </c:pt>
                <c:pt idx="6">
                  <c:v>1686</c:v>
                </c:pt>
                <c:pt idx="9">
                  <c:v>1694</c:v>
                </c:pt>
                <c:pt idx="12">
                  <c:v>1651</c:v>
                </c:pt>
              </c:numCache>
            </c:numRef>
          </c:val>
          <c:extLst>
            <c:ext xmlns:c16="http://schemas.microsoft.com/office/drawing/2014/chart" uri="{C3380CC4-5D6E-409C-BE32-E72D297353CC}">
              <c16:uniqueId val="{00000004-7E18-4E48-B075-F50924E731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18-4E48-B075-F50924E731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18-4E48-B075-F50924E731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7340</c:v>
                </c:pt>
                <c:pt idx="3">
                  <c:v>7207</c:v>
                </c:pt>
                <c:pt idx="6">
                  <c:v>7196</c:v>
                </c:pt>
                <c:pt idx="9">
                  <c:v>7446</c:v>
                </c:pt>
                <c:pt idx="12">
                  <c:v>7703</c:v>
                </c:pt>
              </c:numCache>
            </c:numRef>
          </c:val>
          <c:extLst>
            <c:ext xmlns:c16="http://schemas.microsoft.com/office/drawing/2014/chart" uri="{C3380CC4-5D6E-409C-BE32-E72D297353CC}">
              <c16:uniqueId val="{00000007-7E18-4E48-B075-F50924E731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2276</c:v>
                </c:pt>
                <c:pt idx="2">
                  <c:v>#N/A</c:v>
                </c:pt>
                <c:pt idx="3">
                  <c:v>#N/A</c:v>
                </c:pt>
                <c:pt idx="4">
                  <c:v>2224</c:v>
                </c:pt>
                <c:pt idx="5">
                  <c:v>#N/A</c:v>
                </c:pt>
                <c:pt idx="6">
                  <c:v>#N/A</c:v>
                </c:pt>
                <c:pt idx="7">
                  <c:v>2249</c:v>
                </c:pt>
                <c:pt idx="8">
                  <c:v>#N/A</c:v>
                </c:pt>
                <c:pt idx="9">
                  <c:v>#N/A</c:v>
                </c:pt>
                <c:pt idx="10">
                  <c:v>2637</c:v>
                </c:pt>
                <c:pt idx="11">
                  <c:v>#N/A</c:v>
                </c:pt>
                <c:pt idx="12">
                  <c:v>#N/A</c:v>
                </c:pt>
                <c:pt idx="13">
                  <c:v>2816</c:v>
                </c:pt>
                <c:pt idx="14">
                  <c:v>#N/A</c:v>
                </c:pt>
              </c:numCache>
            </c:numRef>
          </c:val>
          <c:smooth val="0"/>
          <c:extLst>
            <c:ext xmlns:c16="http://schemas.microsoft.com/office/drawing/2014/chart" uri="{C3380CC4-5D6E-409C-BE32-E72D297353CC}">
              <c16:uniqueId val="{00000008-7E18-4E48-B075-F50924E731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62410</c:v>
                </c:pt>
                <c:pt idx="5">
                  <c:v>62266</c:v>
                </c:pt>
                <c:pt idx="8">
                  <c:v>62551</c:v>
                </c:pt>
                <c:pt idx="11">
                  <c:v>61466</c:v>
                </c:pt>
                <c:pt idx="14">
                  <c:v>59237</c:v>
                </c:pt>
              </c:numCache>
            </c:numRef>
          </c:val>
          <c:extLst>
            <c:ext xmlns:c16="http://schemas.microsoft.com/office/drawing/2014/chart" uri="{C3380CC4-5D6E-409C-BE32-E72D297353CC}">
              <c16:uniqueId val="{00000000-7584-4BA7-9C42-F483C0DB90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22496</c:v>
                </c:pt>
                <c:pt idx="5">
                  <c:v>23460</c:v>
                </c:pt>
                <c:pt idx="8">
                  <c:v>24414</c:v>
                </c:pt>
                <c:pt idx="11">
                  <c:v>24041</c:v>
                </c:pt>
                <c:pt idx="14">
                  <c:v>22594</c:v>
                </c:pt>
              </c:numCache>
            </c:numRef>
          </c:val>
          <c:extLst>
            <c:ext xmlns:c16="http://schemas.microsoft.com/office/drawing/2014/chart" uri="{C3380CC4-5D6E-409C-BE32-E72D297353CC}">
              <c16:uniqueId val="{00000001-7584-4BA7-9C42-F483C0DB90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11155</c:v>
                </c:pt>
                <c:pt idx="5">
                  <c:v>11835</c:v>
                </c:pt>
                <c:pt idx="8">
                  <c:v>12143</c:v>
                </c:pt>
                <c:pt idx="11">
                  <c:v>14488</c:v>
                </c:pt>
                <c:pt idx="14">
                  <c:v>15874</c:v>
                </c:pt>
              </c:numCache>
            </c:numRef>
          </c:val>
          <c:extLst>
            <c:ext xmlns:c16="http://schemas.microsoft.com/office/drawing/2014/chart" uri="{C3380CC4-5D6E-409C-BE32-E72D297353CC}">
              <c16:uniqueId val="{00000002-7584-4BA7-9C42-F483C0DB90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84-4BA7-9C42-F483C0DB90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84-4BA7-9C42-F483C0DB90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84-4BA7-9C42-F483C0DB90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6424</c:v>
                </c:pt>
                <c:pt idx="3">
                  <c:v>6237</c:v>
                </c:pt>
                <c:pt idx="6">
                  <c:v>6319</c:v>
                </c:pt>
                <c:pt idx="9">
                  <c:v>6553</c:v>
                </c:pt>
                <c:pt idx="12">
                  <c:v>6670</c:v>
                </c:pt>
              </c:numCache>
            </c:numRef>
          </c:val>
          <c:extLst>
            <c:ext xmlns:c16="http://schemas.microsoft.com/office/drawing/2014/chart" uri="{C3380CC4-5D6E-409C-BE32-E72D297353CC}">
              <c16:uniqueId val="{00000006-7584-4BA7-9C42-F483C0DB90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5021</c:v>
                </c:pt>
                <c:pt idx="3">
                  <c:v>4394</c:v>
                </c:pt>
                <c:pt idx="6">
                  <c:v>4312</c:v>
                </c:pt>
                <c:pt idx="9">
                  <c:v>4232</c:v>
                </c:pt>
                <c:pt idx="12">
                  <c:v>4412</c:v>
                </c:pt>
              </c:numCache>
            </c:numRef>
          </c:val>
          <c:extLst>
            <c:ext xmlns:c16="http://schemas.microsoft.com/office/drawing/2014/chart" uri="{C3380CC4-5D6E-409C-BE32-E72D297353CC}">
              <c16:uniqueId val="{00000007-7584-4BA7-9C42-F483C0DB90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19963</c:v>
                </c:pt>
                <c:pt idx="3">
                  <c:v>19360</c:v>
                </c:pt>
                <c:pt idx="6">
                  <c:v>18540</c:v>
                </c:pt>
                <c:pt idx="9">
                  <c:v>18166</c:v>
                </c:pt>
                <c:pt idx="12">
                  <c:v>17494</c:v>
                </c:pt>
              </c:numCache>
            </c:numRef>
          </c:val>
          <c:extLst>
            <c:ext xmlns:c16="http://schemas.microsoft.com/office/drawing/2014/chart" uri="{C3380CC4-5D6E-409C-BE32-E72D297353CC}">
              <c16:uniqueId val="{00000008-7584-4BA7-9C42-F483C0DB90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2043</c:v>
                </c:pt>
                <c:pt idx="3">
                  <c:v>2037</c:v>
                </c:pt>
                <c:pt idx="6">
                  <c:v>1824</c:v>
                </c:pt>
                <c:pt idx="9">
                  <c:v>1656</c:v>
                </c:pt>
                <c:pt idx="12">
                  <c:v>3713</c:v>
                </c:pt>
              </c:numCache>
            </c:numRef>
          </c:val>
          <c:extLst>
            <c:ext xmlns:c16="http://schemas.microsoft.com/office/drawing/2014/chart" uri="{C3380CC4-5D6E-409C-BE32-E72D297353CC}">
              <c16:uniqueId val="{00000009-7584-4BA7-9C42-F483C0DB90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84838</c:v>
                </c:pt>
                <c:pt idx="3">
                  <c:v>87492</c:v>
                </c:pt>
                <c:pt idx="6">
                  <c:v>91069</c:v>
                </c:pt>
                <c:pt idx="9">
                  <c:v>90918</c:v>
                </c:pt>
                <c:pt idx="12">
                  <c:v>88144</c:v>
                </c:pt>
              </c:numCache>
            </c:numRef>
          </c:val>
          <c:extLst>
            <c:ext xmlns:c16="http://schemas.microsoft.com/office/drawing/2014/chart" uri="{C3380CC4-5D6E-409C-BE32-E72D297353CC}">
              <c16:uniqueId val="{0000000A-7584-4BA7-9C42-F483C0DB90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22229</c:v>
                </c:pt>
                <c:pt idx="2">
                  <c:v>#N/A</c:v>
                </c:pt>
                <c:pt idx="3">
                  <c:v>#N/A</c:v>
                </c:pt>
                <c:pt idx="4">
                  <c:v>21960</c:v>
                </c:pt>
                <c:pt idx="5">
                  <c:v>#N/A</c:v>
                </c:pt>
                <c:pt idx="6">
                  <c:v>#N/A</c:v>
                </c:pt>
                <c:pt idx="7">
                  <c:v>22956</c:v>
                </c:pt>
                <c:pt idx="8">
                  <c:v>#N/A</c:v>
                </c:pt>
                <c:pt idx="9">
                  <c:v>#N/A</c:v>
                </c:pt>
                <c:pt idx="10">
                  <c:v>21530</c:v>
                </c:pt>
                <c:pt idx="11">
                  <c:v>#N/A</c:v>
                </c:pt>
                <c:pt idx="12">
                  <c:v>#N/A</c:v>
                </c:pt>
                <c:pt idx="13">
                  <c:v>22728</c:v>
                </c:pt>
                <c:pt idx="14">
                  <c:v>#N/A</c:v>
                </c:pt>
              </c:numCache>
            </c:numRef>
          </c:val>
          <c:smooth val="0"/>
          <c:extLst>
            <c:ext xmlns:c16="http://schemas.microsoft.com/office/drawing/2014/chart" uri="{C3380CC4-5D6E-409C-BE32-E72D297353CC}">
              <c16:uniqueId val="{0000000B-7584-4BA7-9C42-F483C0DB90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3564</c:v>
                </c:pt>
                <c:pt idx="1">
                  <c:v>3974</c:v>
                </c:pt>
                <c:pt idx="2">
                  <c:v>4243</c:v>
                </c:pt>
              </c:numCache>
            </c:numRef>
          </c:val>
          <c:extLst>
            <c:ext xmlns:c16="http://schemas.microsoft.com/office/drawing/2014/chart" uri="{C3380CC4-5D6E-409C-BE32-E72D297353CC}">
              <c16:uniqueId val="{00000000-F8E0-4478-BFF0-25424E1416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2189</c:v>
                </c:pt>
                <c:pt idx="1">
                  <c:v>2852</c:v>
                </c:pt>
                <c:pt idx="2">
                  <c:v>3276</c:v>
                </c:pt>
              </c:numCache>
            </c:numRef>
          </c:val>
          <c:extLst>
            <c:ext xmlns:c16="http://schemas.microsoft.com/office/drawing/2014/chart" uri="{C3380CC4-5D6E-409C-BE32-E72D297353CC}">
              <c16:uniqueId val="{00000001-F8E0-4478-BFF0-25424E1416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4482</c:v>
                </c:pt>
                <c:pt idx="1">
                  <c:v>5292</c:v>
                </c:pt>
                <c:pt idx="2">
                  <c:v>5844</c:v>
                </c:pt>
              </c:numCache>
            </c:numRef>
          </c:val>
          <c:extLst>
            <c:ext xmlns:c16="http://schemas.microsoft.com/office/drawing/2014/chart" uri="{C3380CC4-5D6E-409C-BE32-E72D297353CC}">
              <c16:uniqueId val="{00000002-F8E0-4478-BFF0-25424E1416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の増、単年度実質公債費比率は前年度と比較すると、</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ポイントの増となっており、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ヵ年平均の実質公債費比率は、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の増加となっております。</a:t>
          </a:r>
        </a:p>
        <a:p>
          <a:r>
            <a:rPr kumimoji="1" lang="ja-JP" altLang="en-US" sz="1400">
              <a:latin typeface="ＭＳ ゴシック" pitchFamily="49" charset="-128"/>
              <a:ea typeface="ＭＳ ゴシック" pitchFamily="49" charset="-128"/>
            </a:rPr>
            <a:t>　令和４年度決算における分子の増は、元利償還金の増額が主な要因です。</a:t>
          </a:r>
        </a:p>
        <a:p>
          <a:r>
            <a:rPr kumimoji="1" lang="ja-JP" altLang="en-US" sz="1400">
              <a:latin typeface="ＭＳ ゴシック" pitchFamily="49" charset="-128"/>
              <a:ea typeface="ＭＳ ゴシック" pitchFamily="49" charset="-128"/>
            </a:rPr>
            <a:t>　今後は、市民文化ホール整備などの大規模事業により、比率の上昇が見込まれます。</a:t>
          </a:r>
        </a:p>
        <a:p>
          <a:r>
            <a:rPr kumimoji="1" lang="ja-JP" altLang="en-US" sz="1400">
              <a:latin typeface="ＭＳ ゴシック" pitchFamily="49" charset="-128"/>
              <a:ea typeface="ＭＳ ゴシック" pitchFamily="49" charset="-128"/>
            </a:rPr>
            <a:t>　財政運営持続化計画に基づき、目標管理ラインを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％以下に設定し、健全性を保つことを目指します。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前年度と比較して、将来負担比率は</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ポイントの増加、分子は</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の増加となっております。</a:t>
          </a:r>
        </a:p>
        <a:p>
          <a:r>
            <a:rPr kumimoji="1" lang="ja-JP" altLang="en-US" sz="1400">
              <a:latin typeface="ＭＳ ゴシック" pitchFamily="49" charset="-128"/>
              <a:ea typeface="ＭＳ ゴシック" pitchFamily="49" charset="-128"/>
            </a:rPr>
            <a:t>　分子の増加の要因は、債務負担行為に基づく支出予定額の増加や標準財政規模が減少したことによるものです。</a:t>
          </a:r>
        </a:p>
        <a:p>
          <a:r>
            <a:rPr kumimoji="1" lang="ja-JP" altLang="en-US" sz="1400">
              <a:latin typeface="ＭＳ ゴシック" pitchFamily="49" charset="-128"/>
              <a:ea typeface="ＭＳ ゴシック" pitchFamily="49" charset="-128"/>
            </a:rPr>
            <a:t>　今後市民文化ホール整備などの大規模事業により、比率は上昇が見込まれます。</a:t>
          </a:r>
        </a:p>
        <a:p>
          <a:r>
            <a:rPr kumimoji="1" lang="ja-JP" altLang="en-US" sz="1400">
              <a:latin typeface="ＭＳ ゴシック" pitchFamily="49" charset="-128"/>
              <a:ea typeface="ＭＳ ゴシック" pitchFamily="49" charset="-128"/>
            </a:rPr>
            <a:t>　財政運営持続化計画に基づき、目標管理ラインを</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％以下に設定し、基金及び市債の発行管理などにより、将来世代の負担が過大にならないように、健全な財政運営に努めてまいります。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北海道苫小牧市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財政調整基金や減債基金の増などにより、前年度と比較すると、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各基金等については、財政運営持続化計画に基づき、今後の財政運営を踏まえた基金等の残高の目標を定めて管理を行う。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公共施設整備基金：当市の施設の整備に要する経費の財源に充てるため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総合戦略推進基金：苫小牧市総合戦略の推進に要する経費の財源に充てるため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旧道立病院改修等事業基金：旧道立病院の施設の改修を目的として発行する市債の償還及び当該施設の備品の購入等に要する経費の財源に充てるため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公共施設整備基金；公共施設整備のため積立てたことにより残高が増加となった。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総合戦略推進基金：総合戦略の推進に要する経費の財源のため積立てたことにより残高が増加となった。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旧道立病院改修等事業基金：市債の償還のため取崩したことにより残高が減少となった。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公共施設整備基金：市民文化ホール等の公共施設の整備に要する経費の財源として、適正に管理していく。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総合戦略推進基金：総合戦略の推進に要する経費の財源として、適正に管理していく。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旧道立病院改修等事業基金：旧道立病院の施設改修や備品購入の財源として、適正に管理していく。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積立額が財源対策としての取崩額を上回ったため残高が増加した。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財政調整基金の目標残高は、今後も財政運営における不測の事態への備えとして、財政規模の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決算剰余金を積立てたことにより増加となった。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減債基金の目標残高は、公債費が令和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年度まで高水準となる見込みがあり、令和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年度の公債費の負担を軽減するため、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168,299
167,280
561.66
85,930,720
84,213,211
1,595,262
40,924,240
88,143,736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ポイント下回るものの、ほぼ横ばいで推移しています。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今後も更なる人口減少に伴う税収の減少や社会保障関連費の増加に伴い、財政の逼迫が懸念されるため、市税の徴収率向上や広告料収入などの新たな財源の確保に取り組んでまいります。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51099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165399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これは、分母となる地方交付税や地方特例交付金の減額が主な要因です。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今後も社会保障関係費などの増加により、経常支出は増加傾向が続くものと予想されるため、事業の見直しや必要性の精査を行い、財源の効率的かつ効果的な活用に努めてまいります。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62</xdr:row>
      <xdr:rowOff>12277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180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62</xdr:row>
      <xdr:rowOff>100754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180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62</xdr:row>
      <xdr:rowOff>116840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3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62</xdr:row>
      <xdr:rowOff>116840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0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人口１人当たりの人件費・物件費等の決算額は、前年度と比較し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円増となっており、職員の処遇改善が図られたことにより人件費が増加したことが主な要因となっております。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今後も引き続き、行財政改革の取組みを通じて、効率的な財政運営に努めてまいります。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162909</xdr:rowOff>
    </xdr:from>
    <xdr:to>
      <xdr:col>23</xdr:col>
      <xdr:colOff>133350</xdr:colOff>
      <xdr:row>84</xdr:row>
      <xdr:rowOff>39908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93259"/>
          <a:ext cx="838200" cy="4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74259</xdr:rowOff>
    </xdr:from>
    <xdr:to>
      <xdr:col>19</xdr:col>
      <xdr:colOff>133350</xdr:colOff>
      <xdr:row>83</xdr:row>
      <xdr:rowOff>162909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04609"/>
          <a:ext cx="889000" cy="8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100150</xdr:rowOff>
    </xdr:from>
    <xdr:to>
      <xdr:col>15</xdr:col>
      <xdr:colOff>82550</xdr:colOff>
      <xdr:row>83</xdr:row>
      <xdr:rowOff>74259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59050"/>
          <a:ext cx="889000" cy="14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68084</xdr:rowOff>
    </xdr:from>
    <xdr:to>
      <xdr:col>11</xdr:col>
      <xdr:colOff>31750</xdr:colOff>
      <xdr:row>82</xdr:row>
      <xdr:rowOff>100150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26984"/>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160558</xdr:rowOff>
    </xdr:from>
    <xdr:to>
      <xdr:col>23</xdr:col>
      <xdr:colOff>184150</xdr:colOff>
      <xdr:row>84</xdr:row>
      <xdr:rowOff>90708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132635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6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112109</xdr:rowOff>
    </xdr:from>
    <xdr:to>
      <xdr:col>19</xdr:col>
      <xdr:colOff>184150</xdr:colOff>
      <xdr:row>84</xdr:row>
      <xdr:rowOff>42259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27036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2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23459</xdr:rowOff>
    </xdr:from>
    <xdr:to>
      <xdr:col>15</xdr:col>
      <xdr:colOff>133350</xdr:colOff>
      <xdr:row>83</xdr:row>
      <xdr:rowOff>125059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109836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4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49350</xdr:rowOff>
    </xdr:from>
    <xdr:to>
      <xdr:col>11</xdr:col>
      <xdr:colOff>82550</xdr:colOff>
      <xdr:row>82</xdr:row>
      <xdr:rowOff>150950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135727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17284</xdr:rowOff>
    </xdr:from>
    <xdr:to>
      <xdr:col>7</xdr:col>
      <xdr:colOff>31750</xdr:colOff>
      <xdr:row>82</xdr:row>
      <xdr:rowOff>118884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103661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6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ポイント下回るものの、給与水準は前年度と比較して同額程度となっており、給与について大きな変動はありません。</a:t>
          </a:r>
        </a:p>
        <a:p>
          <a:r>
            <a:rPr kumimoji="1" lang="ja-JP" altLang="en-US" sz="1300">
              <a:latin typeface="ＭＳ Ｐゴシック" panose="020B0600070205080204" pitchFamily="50" charset="-128"/>
              <a:ea typeface="ＭＳ Ｐゴシック" panose="020B0600070205080204" pitchFamily="50" charset="-128"/>
            </a:rPr>
            <a:t>　今後も引き続き給与の適正化に取り組んでまいります。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32809</xdr:rowOff>
    </xdr:from>
    <xdr:to>
      <xdr:col>81</xdr:col>
      <xdr:colOff>44450</xdr:colOff>
      <xdr:row>83</xdr:row>
      <xdr:rowOff>52916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26315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93134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113241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234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83</xdr:row>
      <xdr:rowOff>113241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43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153459</xdr:rowOff>
    </xdr:from>
    <xdr:to>
      <xdr:col>81</xdr:col>
      <xdr:colOff>95250</xdr:colOff>
      <xdr:row>83</xdr:row>
      <xdr:rowOff>83609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169986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5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人当たりの職員数は、前年度と比較し同程度となっており、職員数に大きな変動はありません。</a:t>
          </a:r>
        </a:p>
        <a:p>
          <a:r>
            <a:rPr kumimoji="1" lang="ja-JP" altLang="en-US" sz="1300">
              <a:latin typeface="ＭＳ Ｐゴシック" panose="020B0600070205080204" pitchFamily="50" charset="-128"/>
              <a:ea typeface="ＭＳ Ｐゴシック" panose="020B0600070205080204" pitchFamily="50" charset="-128"/>
            </a:rPr>
            <a:t>　今後も引き続き、現正規職員数を基準とし、新たな行政需要に対しても再配置することにより対応することで、職員数の適正管理に努めてまいります。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93617</xdr:rowOff>
    </xdr:from>
    <xdr:to>
      <xdr:col>81</xdr:col>
      <xdr:colOff>44450</xdr:colOff>
      <xdr:row>63</xdr:row>
      <xdr:rowOff>100512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89496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93617</xdr:rowOff>
    </xdr:from>
    <xdr:to>
      <xdr:col>77</xdr:col>
      <xdr:colOff>44450</xdr:colOff>
      <xdr:row>63</xdr:row>
      <xdr:rowOff>100512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9496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76381</xdr:rowOff>
    </xdr:from>
    <xdr:to>
      <xdr:col>72</xdr:col>
      <xdr:colOff>203200</xdr:colOff>
      <xdr:row>63</xdr:row>
      <xdr:rowOff>93617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7773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72934</xdr:rowOff>
    </xdr:from>
    <xdr:to>
      <xdr:col>68</xdr:col>
      <xdr:colOff>152400</xdr:colOff>
      <xdr:row>63</xdr:row>
      <xdr:rowOff>76381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742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42817</xdr:rowOff>
    </xdr:from>
    <xdr:to>
      <xdr:col>81</xdr:col>
      <xdr:colOff>95250</xdr:colOff>
      <xdr:row>63</xdr:row>
      <xdr:rowOff>144417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14894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49712</xdr:rowOff>
    </xdr:from>
    <xdr:to>
      <xdr:col>77</xdr:col>
      <xdr:colOff>95250</xdr:colOff>
      <xdr:row>63</xdr:row>
      <xdr:rowOff>151312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136089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42817</xdr:rowOff>
    </xdr:from>
    <xdr:to>
      <xdr:col>73</xdr:col>
      <xdr:colOff>44450</xdr:colOff>
      <xdr:row>63</xdr:row>
      <xdr:rowOff>144417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129194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25581</xdr:rowOff>
    </xdr:from>
    <xdr:to>
      <xdr:col>68</xdr:col>
      <xdr:colOff>203200</xdr:colOff>
      <xdr:row>63</xdr:row>
      <xdr:rowOff>127181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111958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22134</xdr:rowOff>
    </xdr:from>
    <xdr:to>
      <xdr:col>64</xdr:col>
      <xdr:colOff>152400</xdr:colOff>
      <xdr:row>63</xdr:row>
      <xdr:rowOff>123734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108511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これは、主に元利償還金の増額が要因です。</a:t>
          </a:r>
        </a:p>
        <a:p>
          <a:r>
            <a:rPr kumimoji="1" lang="ja-JP" altLang="en-US" sz="1300">
              <a:latin typeface="ＭＳ Ｐゴシック" panose="020B0600070205080204" pitchFamily="50" charset="-128"/>
              <a:ea typeface="ＭＳ Ｐゴシック" panose="020B0600070205080204" pitchFamily="50" charset="-128"/>
            </a:rPr>
            <a:t>　今後市民文化ホール整備などの大規模事業により、比率が上昇することが見込まれることから、今後も地方債の適正な発行に努めてまいります。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82852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263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36891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36891</xdr:rowOff>
    </xdr:from>
    <xdr:to>
      <xdr:col>68</xdr:col>
      <xdr:colOff>152400</xdr:colOff>
      <xdr:row>42</xdr:row>
      <xdr:rowOff>59872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377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32052</xdr:rowOff>
    </xdr:from>
    <xdr:to>
      <xdr:col>81</xdr:col>
      <xdr:colOff>95250</xdr:colOff>
      <xdr:row>42</xdr:row>
      <xdr:rowOff>133652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4129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157541</xdr:rowOff>
    </xdr:from>
    <xdr:to>
      <xdr:col>68</xdr:col>
      <xdr:colOff>203200</xdr:colOff>
      <xdr:row>42</xdr:row>
      <xdr:rowOff>87691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72468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将来負担比率は、前年度と比較して、昨年度より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これは、債務負担行為に基づく支出予定額の増や標準財政規模が減少したことが主な要因です。</a:t>
          </a:r>
        </a:p>
        <a:p>
          <a:r>
            <a:rPr kumimoji="1" lang="ja-JP" altLang="en-US" sz="1300">
              <a:latin typeface="ＭＳ Ｐゴシック" panose="020B0600070205080204" pitchFamily="50" charset="-128"/>
              <a:ea typeface="ＭＳ Ｐゴシック" panose="020B0600070205080204" pitchFamily="50" charset="-128"/>
            </a:rPr>
            <a:t>　今後市民文化ホール整備などの大規模事業により、比率が上昇することが見込まれることから、財政運営持続化計画に基づき、健全な財政運営に努めてまいります。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65677</xdr:rowOff>
    </xdr:from>
    <xdr:to>
      <xdr:col>81</xdr:col>
      <xdr:colOff>44450</xdr:colOff>
      <xdr:row>19</xdr:row>
      <xdr:rowOff>144961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323227"/>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65677</xdr:rowOff>
    </xdr:from>
    <xdr:to>
      <xdr:col>77</xdr:col>
      <xdr:colOff>44450</xdr:colOff>
      <xdr:row>20</xdr:row>
      <xdr:rowOff>7983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32322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160474</xdr:rowOff>
    </xdr:from>
    <xdr:to>
      <xdr:col>72</xdr:col>
      <xdr:colOff>203200</xdr:colOff>
      <xdr:row>20</xdr:row>
      <xdr:rowOff>7983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41802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160474</xdr:rowOff>
    </xdr:from>
    <xdr:to>
      <xdr:col>68</xdr:col>
      <xdr:colOff>152400</xdr:colOff>
      <xdr:row>20</xdr:row>
      <xdr:rowOff>6259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41802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94161</xdr:rowOff>
    </xdr:from>
    <xdr:to>
      <xdr:col>81</xdr:col>
      <xdr:colOff>95250</xdr:colOff>
      <xdr:row>20</xdr:row>
      <xdr:rowOff>24311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3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66238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32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14877</xdr:rowOff>
    </xdr:from>
    <xdr:to>
      <xdr:col>77</xdr:col>
      <xdr:colOff>95250</xdr:colOff>
      <xdr:row>19</xdr:row>
      <xdr:rowOff>116477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2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101254</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35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128633</xdr:rowOff>
    </xdr:from>
    <xdr:to>
      <xdr:col>73</xdr:col>
      <xdr:colOff>44450</xdr:colOff>
      <xdr:row>20</xdr:row>
      <xdr:rowOff>58783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3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43560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47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109674</xdr:rowOff>
    </xdr:from>
    <xdr:to>
      <xdr:col>68</xdr:col>
      <xdr:colOff>203200</xdr:colOff>
      <xdr:row>20</xdr:row>
      <xdr:rowOff>39824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3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24601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45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126909</xdr:rowOff>
    </xdr:from>
    <xdr:to>
      <xdr:col>64</xdr:col>
      <xdr:colOff>152400</xdr:colOff>
      <xdr:row>20</xdr:row>
      <xdr:rowOff>57059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41836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47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168,299
167,280
561.66
85,930,720
84,213,211
1,595,262
40,924,240
88,143,736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ポイント改善されています。</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今後も引き続き、行財政改革の取組みを通じて、効率的な財政運営に努めてまいります。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639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35</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32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3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物件費における経常的経費一般財源は前年度から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これは、物価高騰や労務単価の上昇が要因であり、今後も上昇が見込まれるため、委託内容の精査などを図り、経費の削減に努めます。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132715</xdr:rowOff>
    </xdr:from>
    <xdr:to>
      <xdr:col>82</xdr:col>
      <xdr:colOff>107950</xdr:colOff>
      <xdr:row>15</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330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14</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33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161290</xdr:rowOff>
    </xdr:from>
    <xdr:to>
      <xdr:col>73</xdr:col>
      <xdr:colOff>180975</xdr:colOff>
      <xdr:row>15</xdr:row>
      <xdr:rowOff>86995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615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86995</xdr:rowOff>
    </xdr:from>
    <xdr:to>
      <xdr:col>69</xdr:col>
      <xdr:colOff>92075</xdr:colOff>
      <xdr:row>15</xdr:row>
      <xdr:rowOff>86995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58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41927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4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81915</xdr:rowOff>
    </xdr:from>
    <xdr:to>
      <xdr:col>78</xdr:col>
      <xdr:colOff>120650</xdr:colOff>
      <xdr:row>15</xdr:row>
      <xdr:rowOff>12065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22242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5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110490</xdr:rowOff>
    </xdr:from>
    <xdr:to>
      <xdr:col>74</xdr:col>
      <xdr:colOff>31750</xdr:colOff>
      <xdr:row>15</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50817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36195</xdr:rowOff>
    </xdr:from>
    <xdr:to>
      <xdr:col>69</xdr:col>
      <xdr:colOff>142875</xdr:colOff>
      <xdr:row>15</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147972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類似団体平均は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ポイント上回っており、これは全国と比較し生活保護率が依然と高いことなどによるものです。</a:t>
          </a:r>
        </a:p>
        <a:p>
          <a:r>
            <a:rPr kumimoji="1" lang="ja-JP" altLang="en-US" sz="1300">
              <a:latin typeface="ＭＳ Ｐゴシック" panose="020B0600070205080204" pitchFamily="50" charset="-128"/>
              <a:ea typeface="ＭＳ Ｐゴシック" panose="020B0600070205080204" pitchFamily="50" charset="-128"/>
            </a:rPr>
            <a:t>　今後も引続き、自立支援プログラムなどを通し、生活保護世帯への就労支援等を行い、福祉の低下に繋がらないよう見極めつつ、扶助費の削減に努めてまいります。　</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56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56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59</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90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59</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996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その他に係る経常収支比率は、主に除雪経費に係る維持補修費が類似団体と比較して多額であることから、類似団体平均を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今後も効率的かつ効果的な維持補修に努めていきます。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25400</xdr:rowOff>
    </xdr:from>
    <xdr:to>
      <xdr:col>82</xdr:col>
      <xdr:colOff>107950</xdr:colOff>
      <xdr:row>60</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3124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25400</xdr:rowOff>
    </xdr:from>
    <xdr:to>
      <xdr:col>78</xdr:col>
      <xdr:colOff>69850</xdr:colOff>
      <xdr:row>60</xdr:row>
      <xdr:rowOff>50800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31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158750</xdr:rowOff>
    </xdr:from>
    <xdr:to>
      <xdr:col>73</xdr:col>
      <xdr:colOff>180975</xdr:colOff>
      <xdr:row>60</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27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120650</xdr:rowOff>
    </xdr:from>
    <xdr:to>
      <xdr:col>69</xdr:col>
      <xdr:colOff>92075</xdr:colOff>
      <xdr:row>59</xdr:row>
      <xdr:rowOff>158750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146050</xdr:rowOff>
    </xdr:from>
    <xdr:to>
      <xdr:col>78</xdr:col>
      <xdr:colOff>120650</xdr:colOff>
      <xdr:row>60</xdr:row>
      <xdr:rowOff>76200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60977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107950</xdr:rowOff>
    </xdr:from>
    <xdr:to>
      <xdr:col>69</xdr:col>
      <xdr:colOff>142875</xdr:colOff>
      <xdr:row>60</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22877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これは、予算編成時に毎年行っている補助金等の見直しによるもので、今後も引続き適正な補助の評価を行ってまいります。</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42636</xdr:rowOff>
    </xdr:from>
    <xdr:to>
      <xdr:col>82</xdr:col>
      <xdr:colOff>107950</xdr:colOff>
      <xdr:row>35</xdr:row>
      <xdr:rowOff>97064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0433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64407</xdr:rowOff>
    </xdr:from>
    <xdr:to>
      <xdr:col>78</xdr:col>
      <xdr:colOff>69850</xdr:colOff>
      <xdr:row>35</xdr:row>
      <xdr:rowOff>97064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06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64407</xdr:rowOff>
    </xdr:from>
    <xdr:to>
      <xdr:col>73</xdr:col>
      <xdr:colOff>180975</xdr:colOff>
      <xdr:row>35</xdr:row>
      <xdr:rowOff>64407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06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64407</xdr:rowOff>
    </xdr:from>
    <xdr:to>
      <xdr:col>69</xdr:col>
      <xdr:colOff>92075</xdr:colOff>
      <xdr:row>35</xdr:row>
      <xdr:rowOff>86178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06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163286</xdr:rowOff>
    </xdr:from>
    <xdr:to>
      <xdr:col>82</xdr:col>
      <xdr:colOff>158750</xdr:colOff>
      <xdr:row>35</xdr:row>
      <xdr:rowOff>93436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8363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46264</xdr:rowOff>
    </xdr:from>
    <xdr:to>
      <xdr:col>78</xdr:col>
      <xdr:colOff>120650</xdr:colOff>
      <xdr:row>35</xdr:row>
      <xdr:rowOff>147864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158041</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13607</xdr:rowOff>
    </xdr:from>
    <xdr:to>
      <xdr:col>74</xdr:col>
      <xdr:colOff>31750</xdr:colOff>
      <xdr:row>35</xdr:row>
      <xdr:rowOff>115207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125384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13607</xdr:rowOff>
    </xdr:from>
    <xdr:to>
      <xdr:col>69</xdr:col>
      <xdr:colOff>142875</xdr:colOff>
      <xdr:row>35</xdr:row>
      <xdr:rowOff>115207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125384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35378</xdr:rowOff>
    </xdr:from>
    <xdr:to>
      <xdr:col>65</xdr:col>
      <xdr:colOff>53975</xdr:colOff>
      <xdr:row>35</xdr:row>
      <xdr:rowOff>136978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147155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公債費における経常的経費一般財源は前年度から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これは、主に元利償還金の増額が要因です。</a:t>
          </a:r>
        </a:p>
        <a:p>
          <a:r>
            <a:rPr kumimoji="1" lang="ja-JP" altLang="en-US" sz="1300">
              <a:latin typeface="ＭＳ Ｐゴシック" panose="020B0600070205080204" pitchFamily="50" charset="-128"/>
              <a:ea typeface="ＭＳ Ｐゴシック" panose="020B0600070205080204" pitchFamily="50" charset="-128"/>
            </a:rPr>
            <a:t>　今後も引続き、財政運営持続化計画に基づき、基金及び市債の発行管理などにより、公債費の将来負担が過大にならないよう、健全な財政運営に努めてまいります。</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140063</xdr:rowOff>
    </xdr:from>
    <xdr:to>
      <xdr:col>24</xdr:col>
      <xdr:colOff>25400</xdr:colOff>
      <xdr:row>79</xdr:row>
      <xdr:rowOff>20864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51316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140063</xdr:rowOff>
    </xdr:from>
    <xdr:to>
      <xdr:col>19</xdr:col>
      <xdr:colOff>187325</xdr:colOff>
      <xdr:row>78</xdr:row>
      <xdr:rowOff>159657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5131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78</xdr:row>
      <xdr:rowOff>159657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3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79</xdr:row>
      <xdr:rowOff>40458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327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89263</xdr:rowOff>
    </xdr:from>
    <xdr:to>
      <xdr:col>20</xdr:col>
      <xdr:colOff>38100</xdr:colOff>
      <xdr:row>79</xdr:row>
      <xdr:rowOff>19413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4190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4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161108</xdr:rowOff>
    </xdr:from>
    <xdr:to>
      <xdr:col>6</xdr:col>
      <xdr:colOff>171450</xdr:colOff>
      <xdr:row>79</xdr:row>
      <xdr:rowOff>91258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76035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ポイント下回っており、類似団体平均は</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経常収支比率は類似団体平均を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ポイント下回っていることから、公債費の割合が本市は高いことがわかります。</a:t>
          </a:r>
        </a:p>
        <a:p>
          <a:r>
            <a:rPr kumimoji="1" lang="ja-JP" altLang="en-US" sz="1300">
              <a:latin typeface="ＭＳ Ｐゴシック" panose="020B0600070205080204" pitchFamily="50" charset="-128"/>
              <a:ea typeface="ＭＳ Ｐゴシック" panose="020B0600070205080204" pitchFamily="50" charset="-128"/>
            </a:rPr>
            <a:t>　今後も引続き、財政運営持続化計画に基づき、中長期的な視点で財政の健全性を維持しつつ、将来を見据えたまちづくりを目指していきます。</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12700</xdr:rowOff>
    </xdr:from>
    <xdr:to>
      <xdr:col>82</xdr:col>
      <xdr:colOff>107950</xdr:colOff>
      <xdr:row>72</xdr:row>
      <xdr:rowOff>67128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357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67128</xdr:rowOff>
    </xdr:from>
    <xdr:to>
      <xdr:col>78</xdr:col>
      <xdr:colOff>69850</xdr:colOff>
      <xdr:row>73</xdr:row>
      <xdr:rowOff>15422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411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15422</xdr:rowOff>
    </xdr:from>
    <xdr:to>
      <xdr:col>73</xdr:col>
      <xdr:colOff>180975</xdr:colOff>
      <xdr:row>73</xdr:row>
      <xdr:rowOff>37193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531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67128</xdr:rowOff>
    </xdr:from>
    <xdr:to>
      <xdr:col>69</xdr:col>
      <xdr:colOff>92075</xdr:colOff>
      <xdr:row>73</xdr:row>
      <xdr:rowOff>37193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411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71</xdr:row>
      <xdr:rowOff>133350</xdr:rowOff>
    </xdr:from>
    <xdr:to>
      <xdr:col>82</xdr:col>
      <xdr:colOff>158750</xdr:colOff>
      <xdr:row>72</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41927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16328</xdr:rowOff>
    </xdr:from>
    <xdr:to>
      <xdr:col>78</xdr:col>
      <xdr:colOff>120650</xdr:colOff>
      <xdr:row>72</xdr:row>
      <xdr:rowOff>117928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3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128105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129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136072</xdr:rowOff>
    </xdr:from>
    <xdr:to>
      <xdr:col>74</xdr:col>
      <xdr:colOff>31750</xdr:colOff>
      <xdr:row>73</xdr:row>
      <xdr:rowOff>66222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76399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24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157843</xdr:rowOff>
    </xdr:from>
    <xdr:to>
      <xdr:col>69</xdr:col>
      <xdr:colOff>142875</xdr:colOff>
      <xdr:row>73</xdr:row>
      <xdr:rowOff>87993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98170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16328</xdr:rowOff>
    </xdr:from>
    <xdr:to>
      <xdr:col>65</xdr:col>
      <xdr:colOff>53975</xdr:colOff>
      <xdr:row>72</xdr:row>
      <xdr:rowOff>117928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3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128105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12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85166</xdr:rowOff>
    </xdr:from>
    <xdr:to>
      <xdr:col>29</xdr:col>
      <xdr:colOff>127000</xdr:colOff>
      <xdr:row>17</xdr:row>
      <xdr:rowOff>114236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7441"/>
          <a:ext cx="647700" cy="2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114236</xdr:rowOff>
    </xdr:from>
    <xdr:to>
      <xdr:col>26</xdr:col>
      <xdr:colOff>50800</xdr:colOff>
      <xdr:row>17</xdr:row>
      <xdr:rowOff>136106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76511"/>
          <a:ext cx="698500" cy="2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130962</xdr:rowOff>
    </xdr:from>
    <xdr:to>
      <xdr:col>22</xdr:col>
      <xdr:colOff>114300</xdr:colOff>
      <xdr:row>17</xdr:row>
      <xdr:rowOff>136106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93237"/>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130162</xdr:rowOff>
    </xdr:from>
    <xdr:to>
      <xdr:col>18</xdr:col>
      <xdr:colOff>177800</xdr:colOff>
      <xdr:row>17</xdr:row>
      <xdr:rowOff>130962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92437"/>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34366</xdr:rowOff>
    </xdr:from>
    <xdr:to>
      <xdr:col>29</xdr:col>
      <xdr:colOff>177800</xdr:colOff>
      <xdr:row>17</xdr:row>
      <xdr:rowOff>135966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6443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6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63436</xdr:rowOff>
    </xdr:from>
    <xdr:to>
      <xdr:col>26</xdr:col>
      <xdr:colOff>101600</xdr:colOff>
      <xdr:row>17</xdr:row>
      <xdr:rowOff>165036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25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149813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1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85306</xdr:rowOff>
    </xdr:from>
    <xdr:to>
      <xdr:col>22</xdr:col>
      <xdr:colOff>165100</xdr:colOff>
      <xdr:row>18</xdr:row>
      <xdr:rowOff>15456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4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80162</xdr:rowOff>
    </xdr:from>
    <xdr:to>
      <xdr:col>19</xdr:col>
      <xdr:colOff>38100</xdr:colOff>
      <xdr:row>18</xdr:row>
      <xdr:rowOff>10312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1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79362</xdr:rowOff>
    </xdr:from>
    <xdr:to>
      <xdr:col>15</xdr:col>
      <xdr:colOff>101600</xdr:colOff>
      <xdr:row>18</xdr:row>
      <xdr:rowOff>9512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19689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1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270675</xdr:rowOff>
    </xdr:from>
    <xdr:to>
      <xdr:col>29</xdr:col>
      <xdr:colOff>127000</xdr:colOff>
      <xdr:row>34</xdr:row>
      <xdr:rowOff>315519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38125"/>
          <a:ext cx="6477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315519</xdr:rowOff>
    </xdr:from>
    <xdr:to>
      <xdr:col>26</xdr:col>
      <xdr:colOff>50800</xdr:colOff>
      <xdr:row>35</xdr:row>
      <xdr:rowOff>61735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82969"/>
          <a:ext cx="698500" cy="8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61735</xdr:rowOff>
    </xdr:from>
    <xdr:to>
      <xdr:col>22</xdr:col>
      <xdr:colOff>114300</xdr:colOff>
      <xdr:row>35</xdr:row>
      <xdr:rowOff>70421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72085"/>
          <a:ext cx="698500" cy="8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60439</xdr:rowOff>
    </xdr:from>
    <xdr:to>
      <xdr:col>18</xdr:col>
      <xdr:colOff>177800</xdr:colOff>
      <xdr:row>35</xdr:row>
      <xdr:rowOff>70421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70789"/>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219875</xdr:rowOff>
    </xdr:from>
    <xdr:to>
      <xdr:col>29</xdr:col>
      <xdr:colOff>177800</xdr:colOff>
      <xdr:row>34</xdr:row>
      <xdr:rowOff>321475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8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64952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264719</xdr:rowOff>
    </xdr:from>
    <xdr:to>
      <xdr:col>26</xdr:col>
      <xdr:colOff>101600</xdr:colOff>
      <xdr:row>35</xdr:row>
      <xdr:rowOff>23419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32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33596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01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10935</xdr:rowOff>
    </xdr:from>
    <xdr:to>
      <xdr:col>22</xdr:col>
      <xdr:colOff>165100</xdr:colOff>
      <xdr:row>35</xdr:row>
      <xdr:rowOff>112535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2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122712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19621</xdr:rowOff>
    </xdr:from>
    <xdr:to>
      <xdr:col>19</xdr:col>
      <xdr:colOff>38100</xdr:colOff>
      <xdr:row>35</xdr:row>
      <xdr:rowOff>121221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2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131399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9639</xdr:rowOff>
    </xdr:from>
    <xdr:to>
      <xdr:col>15</xdr:col>
      <xdr:colOff>101600</xdr:colOff>
      <xdr:row>35</xdr:row>
      <xdr:rowOff>111239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1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121416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8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168,299
167,280
561.66
85,930,720
84,213,211
1,595,262
40,924,240
88,143,736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48783</xdr:rowOff>
    </xdr:from>
    <xdr:to>
      <xdr:col>24</xdr:col>
      <xdr:colOff>63500</xdr:colOff>
      <xdr:row>35</xdr:row>
      <xdr:rowOff>118506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9533"/>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118506</xdr:rowOff>
    </xdr:from>
    <xdr:to>
      <xdr:col>19</xdr:col>
      <xdr:colOff>177800</xdr:colOff>
      <xdr:row>35</xdr:row>
      <xdr:rowOff>136532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9256"/>
          <a:ext cx="8890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136532</xdr:rowOff>
    </xdr:from>
    <xdr:to>
      <xdr:col>15</xdr:col>
      <xdr:colOff>50800</xdr:colOff>
      <xdr:row>36</xdr:row>
      <xdr:rowOff>138361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37282"/>
          <a:ext cx="889000" cy="1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138361</xdr:rowOff>
    </xdr:from>
    <xdr:to>
      <xdr:col>10</xdr:col>
      <xdr:colOff>114300</xdr:colOff>
      <xdr:row>37</xdr:row>
      <xdr:rowOff>9561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10561"/>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169433</xdr:rowOff>
    </xdr:from>
    <xdr:to>
      <xdr:col>24</xdr:col>
      <xdr:colOff>114300</xdr:colOff>
      <xdr:row>35</xdr:row>
      <xdr:rowOff>99583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20860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67706</xdr:rowOff>
    </xdr:from>
    <xdr:to>
      <xdr:col>20</xdr:col>
      <xdr:colOff>38100</xdr:colOff>
      <xdr:row>35</xdr:row>
      <xdr:rowOff>169306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160433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6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85732</xdr:rowOff>
    </xdr:from>
    <xdr:to>
      <xdr:col>15</xdr:col>
      <xdr:colOff>101600</xdr:colOff>
      <xdr:row>36</xdr:row>
      <xdr:rowOff>15882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7009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7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87561</xdr:rowOff>
    </xdr:from>
    <xdr:to>
      <xdr:col>10</xdr:col>
      <xdr:colOff>165100</xdr:colOff>
      <xdr:row>37</xdr:row>
      <xdr:rowOff>17711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8838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130211</xdr:rowOff>
    </xdr:from>
    <xdr:to>
      <xdr:col>6</xdr:col>
      <xdr:colOff>38100</xdr:colOff>
      <xdr:row>37</xdr:row>
      <xdr:rowOff>60361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51488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140557</xdr:rowOff>
    </xdr:from>
    <xdr:to>
      <xdr:col>24</xdr:col>
      <xdr:colOff>63500</xdr:colOff>
      <xdr:row>56</xdr:row>
      <xdr:rowOff>169399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41757"/>
          <a:ext cx="8382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169399</xdr:rowOff>
    </xdr:from>
    <xdr:to>
      <xdr:col>19</xdr:col>
      <xdr:colOff>177800</xdr:colOff>
      <xdr:row>57</xdr:row>
      <xdr:rowOff>65615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70599"/>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65615</xdr:rowOff>
    </xdr:from>
    <xdr:to>
      <xdr:col>15</xdr:col>
      <xdr:colOff>50800</xdr:colOff>
      <xdr:row>57</xdr:row>
      <xdr:rowOff>136099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3826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136099</xdr:rowOff>
    </xdr:from>
    <xdr:to>
      <xdr:col>10</xdr:col>
      <xdr:colOff>114300</xdr:colOff>
      <xdr:row>57</xdr:row>
      <xdr:rowOff>168656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8749"/>
          <a:ext cx="889000" cy="3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89757</xdr:rowOff>
    </xdr:from>
    <xdr:to>
      <xdr:col>24</xdr:col>
      <xdr:colOff>114300</xdr:colOff>
      <xdr:row>57</xdr:row>
      <xdr:rowOff>19907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68184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118599</xdr:rowOff>
    </xdr:from>
    <xdr:to>
      <xdr:col>20</xdr:col>
      <xdr:colOff>38100</xdr:colOff>
      <xdr:row>57</xdr:row>
      <xdr:rowOff>48749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39876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14815</xdr:rowOff>
    </xdr:from>
    <xdr:to>
      <xdr:col>15</xdr:col>
      <xdr:colOff>101600</xdr:colOff>
      <xdr:row>57</xdr:row>
      <xdr:rowOff>116415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132942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6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85299</xdr:rowOff>
    </xdr:from>
    <xdr:to>
      <xdr:col>10</xdr:col>
      <xdr:colOff>165100</xdr:colOff>
      <xdr:row>58</xdr:row>
      <xdr:rowOff>15449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31976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117856</xdr:rowOff>
    </xdr:from>
    <xdr:to>
      <xdr:col>6</xdr:col>
      <xdr:colOff>38100</xdr:colOff>
      <xdr:row>58</xdr:row>
      <xdr:rowOff>48006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64533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9764</xdr:rowOff>
    </xdr:from>
    <xdr:to>
      <xdr:col>24</xdr:col>
      <xdr:colOff>63500</xdr:colOff>
      <xdr:row>70</xdr:row>
      <xdr:rowOff>59233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011264"/>
          <a:ext cx="8382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59233</xdr:rowOff>
    </xdr:from>
    <xdr:to>
      <xdr:col>19</xdr:col>
      <xdr:colOff>177800</xdr:colOff>
      <xdr:row>71</xdr:row>
      <xdr:rowOff>114737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060733"/>
          <a:ext cx="889000" cy="22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114737</xdr:rowOff>
    </xdr:from>
    <xdr:to>
      <xdr:col>15</xdr:col>
      <xdr:colOff>50800</xdr:colOff>
      <xdr:row>71</xdr:row>
      <xdr:rowOff>145278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287687"/>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145278</xdr:rowOff>
    </xdr:from>
    <xdr:to>
      <xdr:col>10</xdr:col>
      <xdr:colOff>114300</xdr:colOff>
      <xdr:row>72</xdr:row>
      <xdr:rowOff>16256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318228"/>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130414</xdr:rowOff>
    </xdr:from>
    <xdr:to>
      <xdr:col>24</xdr:col>
      <xdr:colOff>114300</xdr:colOff>
      <xdr:row>70</xdr:row>
      <xdr:rowOff>60564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19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83441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19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8433</xdr:rowOff>
    </xdr:from>
    <xdr:to>
      <xdr:col>20</xdr:col>
      <xdr:colOff>38100</xdr:colOff>
      <xdr:row>70</xdr:row>
      <xdr:rowOff>110033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00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126560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178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63937</xdr:rowOff>
    </xdr:from>
    <xdr:to>
      <xdr:col>15</xdr:col>
      <xdr:colOff>101600</xdr:colOff>
      <xdr:row>71</xdr:row>
      <xdr:rowOff>165537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2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10614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0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94478</xdr:rowOff>
    </xdr:from>
    <xdr:to>
      <xdr:col>10</xdr:col>
      <xdr:colOff>165100</xdr:colOff>
      <xdr:row>72</xdr:row>
      <xdr:rowOff>24628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2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41155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0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136906</xdr:rowOff>
    </xdr:from>
    <xdr:to>
      <xdr:col>6</xdr:col>
      <xdr:colOff>38100</xdr:colOff>
      <xdr:row>72</xdr:row>
      <xdr:rowOff>67056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3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83583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0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57162</xdr:rowOff>
    </xdr:from>
    <xdr:to>
      <xdr:col>24</xdr:col>
      <xdr:colOff>63500</xdr:colOff>
      <xdr:row>94</xdr:row>
      <xdr:rowOff>75209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002012"/>
          <a:ext cx="838200" cy="1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57162</xdr:rowOff>
    </xdr:from>
    <xdr:to>
      <xdr:col>19</xdr:col>
      <xdr:colOff>177800</xdr:colOff>
      <xdr:row>95</xdr:row>
      <xdr:rowOff>96762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02012"/>
          <a:ext cx="889000" cy="38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96762</xdr:rowOff>
    </xdr:from>
    <xdr:to>
      <xdr:col>15</xdr:col>
      <xdr:colOff>50800</xdr:colOff>
      <xdr:row>95</xdr:row>
      <xdr:rowOff>110249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84512"/>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110249</xdr:rowOff>
    </xdr:from>
    <xdr:to>
      <xdr:col>10</xdr:col>
      <xdr:colOff>114300</xdr:colOff>
      <xdr:row>96</xdr:row>
      <xdr:rowOff>46634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97999"/>
          <a:ext cx="889000" cy="10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24409</xdr:rowOff>
    </xdr:from>
    <xdr:to>
      <xdr:col>24</xdr:col>
      <xdr:colOff>114300</xdr:colOff>
      <xdr:row>94</xdr:row>
      <xdr:rowOff>126009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47286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9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6362</xdr:rowOff>
    </xdr:from>
    <xdr:to>
      <xdr:col>20</xdr:col>
      <xdr:colOff>38100</xdr:colOff>
      <xdr:row>93</xdr:row>
      <xdr:rowOff>107962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124489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7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45962</xdr:rowOff>
    </xdr:from>
    <xdr:to>
      <xdr:col>15</xdr:col>
      <xdr:colOff>101600</xdr:colOff>
      <xdr:row>95</xdr:row>
      <xdr:rowOff>147562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164089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0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59449</xdr:rowOff>
    </xdr:from>
    <xdr:to>
      <xdr:col>10</xdr:col>
      <xdr:colOff>165100</xdr:colOff>
      <xdr:row>95</xdr:row>
      <xdr:rowOff>161049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6126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2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167284</xdr:rowOff>
    </xdr:from>
    <xdr:to>
      <xdr:col>6</xdr:col>
      <xdr:colOff>38100</xdr:colOff>
      <xdr:row>96</xdr:row>
      <xdr:rowOff>97434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113961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23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108981</xdr:rowOff>
    </xdr:from>
    <xdr:to>
      <xdr:col>55</xdr:col>
      <xdr:colOff>0</xdr:colOff>
      <xdr:row>37</xdr:row>
      <xdr:rowOff>26739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81181"/>
          <a:ext cx="838200" cy="8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84553</xdr:rowOff>
    </xdr:from>
    <xdr:to>
      <xdr:col>50</xdr:col>
      <xdr:colOff>114300</xdr:colOff>
      <xdr:row>37</xdr:row>
      <xdr:rowOff>26739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228053"/>
          <a:ext cx="889000" cy="114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84553</xdr:rowOff>
    </xdr:from>
    <xdr:to>
      <xdr:col>45</xdr:col>
      <xdr:colOff>177800</xdr:colOff>
      <xdr:row>37</xdr:row>
      <xdr:rowOff>82212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228053"/>
          <a:ext cx="889000" cy="119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82212</xdr:rowOff>
    </xdr:from>
    <xdr:to>
      <xdr:col>41</xdr:col>
      <xdr:colOff>50800</xdr:colOff>
      <xdr:row>37</xdr:row>
      <xdr:rowOff>85391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25862"/>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58181</xdr:rowOff>
    </xdr:from>
    <xdr:to>
      <xdr:col>55</xdr:col>
      <xdr:colOff>50800</xdr:colOff>
      <xdr:row>36</xdr:row>
      <xdr:rowOff>159781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3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81058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147389</xdr:rowOff>
    </xdr:from>
    <xdr:to>
      <xdr:col>50</xdr:col>
      <xdr:colOff>165100</xdr:colOff>
      <xdr:row>37</xdr:row>
      <xdr:rowOff>77539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94066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0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33753</xdr:rowOff>
    </xdr:from>
    <xdr:to>
      <xdr:col>46</xdr:col>
      <xdr:colOff>38100</xdr:colOff>
      <xdr:row>30</xdr:row>
      <xdr:rowOff>135353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1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151880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95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31412</xdr:rowOff>
    </xdr:from>
    <xdr:to>
      <xdr:col>41</xdr:col>
      <xdr:colOff>101600</xdr:colOff>
      <xdr:row>37</xdr:row>
      <xdr:rowOff>133012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149539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34591</xdr:rowOff>
    </xdr:from>
    <xdr:to>
      <xdr:col>36</xdr:col>
      <xdr:colOff>165100</xdr:colOff>
      <xdr:row>37</xdr:row>
      <xdr:rowOff>136191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152718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5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110142</xdr:rowOff>
    </xdr:from>
    <xdr:to>
      <xdr:col>55</xdr:col>
      <xdr:colOff>0</xdr:colOff>
      <xdr:row>55</xdr:row>
      <xdr:rowOff>39505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196992"/>
          <a:ext cx="838200" cy="2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105639</xdr:rowOff>
    </xdr:from>
    <xdr:to>
      <xdr:col>50</xdr:col>
      <xdr:colOff>114300</xdr:colOff>
      <xdr:row>53</xdr:row>
      <xdr:rowOff>110142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8678139"/>
          <a:ext cx="889000" cy="5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105639</xdr:rowOff>
    </xdr:from>
    <xdr:to>
      <xdr:col>45</xdr:col>
      <xdr:colOff>177800</xdr:colOff>
      <xdr:row>52</xdr:row>
      <xdr:rowOff>36990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8678139"/>
          <a:ext cx="889000" cy="27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150627</xdr:rowOff>
    </xdr:from>
    <xdr:to>
      <xdr:col>41</xdr:col>
      <xdr:colOff>50800</xdr:colOff>
      <xdr:row>52</xdr:row>
      <xdr:rowOff>36990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8894577"/>
          <a:ext cx="8890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121185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160155</xdr:rowOff>
    </xdr:from>
    <xdr:to>
      <xdr:col>55</xdr:col>
      <xdr:colOff>50800</xdr:colOff>
      <xdr:row>55</xdr:row>
      <xdr:rowOff>90305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11582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6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59342</xdr:rowOff>
    </xdr:from>
    <xdr:to>
      <xdr:col>50</xdr:col>
      <xdr:colOff>165100</xdr:colOff>
      <xdr:row>53</xdr:row>
      <xdr:rowOff>160942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1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6019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89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54839</xdr:rowOff>
    </xdr:from>
    <xdr:to>
      <xdr:col>46</xdr:col>
      <xdr:colOff>38100</xdr:colOff>
      <xdr:row>50</xdr:row>
      <xdr:rowOff>156439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6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1516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40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157640</xdr:rowOff>
    </xdr:from>
    <xdr:to>
      <xdr:col>41</xdr:col>
      <xdr:colOff>101600</xdr:colOff>
      <xdr:row>52</xdr:row>
      <xdr:rowOff>87790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89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104317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867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99827</xdr:rowOff>
    </xdr:from>
    <xdr:to>
      <xdr:col>36</xdr:col>
      <xdr:colOff>165100</xdr:colOff>
      <xdr:row>52</xdr:row>
      <xdr:rowOff>29977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88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46504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861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141072</xdr:rowOff>
    </xdr:from>
    <xdr:to>
      <xdr:col>55</xdr:col>
      <xdr:colOff>0</xdr:colOff>
      <xdr:row>77</xdr:row>
      <xdr:rowOff>75600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171272"/>
          <a:ext cx="838200" cy="10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31984</xdr:rowOff>
    </xdr:from>
    <xdr:to>
      <xdr:col>50</xdr:col>
      <xdr:colOff>114300</xdr:colOff>
      <xdr:row>77</xdr:row>
      <xdr:rowOff>75600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33634"/>
          <a:ext cx="8890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127629</xdr:rowOff>
    </xdr:from>
    <xdr:to>
      <xdr:col>45</xdr:col>
      <xdr:colOff>177800</xdr:colOff>
      <xdr:row>77</xdr:row>
      <xdr:rowOff>31984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157829"/>
          <a:ext cx="889000" cy="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152227</xdr:rowOff>
    </xdr:from>
    <xdr:to>
      <xdr:col>41</xdr:col>
      <xdr:colOff>50800</xdr:colOff>
      <xdr:row>76</xdr:row>
      <xdr:rowOff>127629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153727"/>
          <a:ext cx="889000" cy="10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90272</xdr:rowOff>
    </xdr:from>
    <xdr:to>
      <xdr:col>55</xdr:col>
      <xdr:colOff>50800</xdr:colOff>
      <xdr:row>77</xdr:row>
      <xdr:rowOff>20422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113149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24800</xdr:rowOff>
    </xdr:from>
    <xdr:to>
      <xdr:col>50</xdr:col>
      <xdr:colOff>165100</xdr:colOff>
      <xdr:row>77</xdr:row>
      <xdr:rowOff>126400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117527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3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152634</xdr:rowOff>
    </xdr:from>
    <xdr:to>
      <xdr:col>46</xdr:col>
      <xdr:colOff>38100</xdr:colOff>
      <xdr:row>77</xdr:row>
      <xdr:rowOff>82784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73911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27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76829</xdr:rowOff>
    </xdr:from>
    <xdr:to>
      <xdr:col>41</xdr:col>
      <xdr:colOff>101600</xdr:colOff>
      <xdr:row>77</xdr:row>
      <xdr:rowOff>6979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169556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19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101427</xdr:rowOff>
    </xdr:from>
    <xdr:to>
      <xdr:col>36</xdr:col>
      <xdr:colOff>165100</xdr:colOff>
      <xdr:row>71</xdr:row>
      <xdr:rowOff>31577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1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48104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187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93427</xdr:rowOff>
    </xdr:from>
    <xdr:to>
      <xdr:col>55</xdr:col>
      <xdr:colOff>0</xdr:colOff>
      <xdr:row>95</xdr:row>
      <xdr:rowOff>44222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038277"/>
          <a:ext cx="838200" cy="29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90342</xdr:rowOff>
    </xdr:from>
    <xdr:to>
      <xdr:col>50</xdr:col>
      <xdr:colOff>114300</xdr:colOff>
      <xdr:row>93</xdr:row>
      <xdr:rowOff>93427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5692292"/>
          <a:ext cx="889000" cy="34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90342</xdr:rowOff>
    </xdr:from>
    <xdr:to>
      <xdr:col>45</xdr:col>
      <xdr:colOff>177800</xdr:colOff>
      <xdr:row>92</xdr:row>
      <xdr:rowOff>143263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5692292"/>
          <a:ext cx="889000" cy="2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143263</xdr:rowOff>
    </xdr:from>
    <xdr:to>
      <xdr:col>41</xdr:col>
      <xdr:colOff>50800</xdr:colOff>
      <xdr:row>94</xdr:row>
      <xdr:rowOff>118726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5916663"/>
          <a:ext cx="889000" cy="3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164872</xdr:rowOff>
    </xdr:from>
    <xdr:to>
      <xdr:col>55</xdr:col>
      <xdr:colOff>50800</xdr:colOff>
      <xdr:row>95</xdr:row>
      <xdr:rowOff>95022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16299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13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42627</xdr:rowOff>
    </xdr:from>
    <xdr:to>
      <xdr:col>50</xdr:col>
      <xdr:colOff>165100</xdr:colOff>
      <xdr:row>93</xdr:row>
      <xdr:rowOff>144227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9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160754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576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39542</xdr:rowOff>
    </xdr:from>
    <xdr:to>
      <xdr:col>46</xdr:col>
      <xdr:colOff>38100</xdr:colOff>
      <xdr:row>91</xdr:row>
      <xdr:rowOff>141142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56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157669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54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92463</xdr:rowOff>
    </xdr:from>
    <xdr:to>
      <xdr:col>41</xdr:col>
      <xdr:colOff>101600</xdr:colOff>
      <xdr:row>93</xdr:row>
      <xdr:rowOff>22613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58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39140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564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67926</xdr:rowOff>
    </xdr:from>
    <xdr:to>
      <xdr:col>36</xdr:col>
      <xdr:colOff>165100</xdr:colOff>
      <xdr:row>94</xdr:row>
      <xdr:rowOff>169526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1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14603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595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145687</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146437"/>
          <a:ext cx="889000" cy="6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81478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596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94887</xdr:rowOff>
    </xdr:from>
    <xdr:to>
      <xdr:col>67</xdr:col>
      <xdr:colOff>101600</xdr:colOff>
      <xdr:row>36</xdr:row>
      <xdr:rowOff>25037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34</xdr:row>
      <xdr:rowOff>41564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587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29743</xdr:rowOff>
    </xdr:from>
    <xdr:to>
      <xdr:col>85</xdr:col>
      <xdr:colOff>127000</xdr:colOff>
      <xdr:row>74</xdr:row>
      <xdr:rowOff>65005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717043"/>
          <a:ext cx="8382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65005</xdr:rowOff>
    </xdr:from>
    <xdr:to>
      <xdr:col>81</xdr:col>
      <xdr:colOff>50800</xdr:colOff>
      <xdr:row>74</xdr:row>
      <xdr:rowOff>96133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752305"/>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96133</xdr:rowOff>
    </xdr:from>
    <xdr:to>
      <xdr:col>76</xdr:col>
      <xdr:colOff>114300</xdr:colOff>
      <xdr:row>74</xdr:row>
      <xdr:rowOff>97580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783433"/>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87808</xdr:rowOff>
    </xdr:from>
    <xdr:to>
      <xdr:col>71</xdr:col>
      <xdr:colOff>177800</xdr:colOff>
      <xdr:row>74</xdr:row>
      <xdr:rowOff>97580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775108"/>
          <a:ext cx="8890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150393</xdr:rowOff>
    </xdr:from>
    <xdr:to>
      <xdr:col>85</xdr:col>
      <xdr:colOff>177800</xdr:colOff>
      <xdr:row>74</xdr:row>
      <xdr:rowOff>80543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1820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51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14205</xdr:rowOff>
    </xdr:from>
    <xdr:to>
      <xdr:col>81</xdr:col>
      <xdr:colOff>101600</xdr:colOff>
      <xdr:row>74</xdr:row>
      <xdr:rowOff>115805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132332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4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45333</xdr:rowOff>
    </xdr:from>
    <xdr:to>
      <xdr:col>76</xdr:col>
      <xdr:colOff>165100</xdr:colOff>
      <xdr:row>74</xdr:row>
      <xdr:rowOff>146933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7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163460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5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46780</xdr:rowOff>
    </xdr:from>
    <xdr:to>
      <xdr:col>72</xdr:col>
      <xdr:colOff>38100</xdr:colOff>
      <xdr:row>74</xdr:row>
      <xdr:rowOff>148380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7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164907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5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37008</xdr:rowOff>
    </xdr:from>
    <xdr:to>
      <xdr:col>67</xdr:col>
      <xdr:colOff>101600</xdr:colOff>
      <xdr:row>74</xdr:row>
      <xdr:rowOff>138608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7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155135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4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23267</xdr:rowOff>
    </xdr:from>
    <xdr:to>
      <xdr:col>85</xdr:col>
      <xdr:colOff>127000</xdr:colOff>
      <xdr:row>95</xdr:row>
      <xdr:rowOff>49288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139567"/>
          <a:ext cx="838200" cy="19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23267</xdr:rowOff>
    </xdr:from>
    <xdr:to>
      <xdr:col>81</xdr:col>
      <xdr:colOff>50800</xdr:colOff>
      <xdr:row>96</xdr:row>
      <xdr:rowOff>45555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139567"/>
          <a:ext cx="889000" cy="3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143603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31572</xdr:rowOff>
    </xdr:from>
    <xdr:to>
      <xdr:col>76</xdr:col>
      <xdr:colOff>114300</xdr:colOff>
      <xdr:row>96</xdr:row>
      <xdr:rowOff>45555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49077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31572</xdr:rowOff>
    </xdr:from>
    <xdr:to>
      <xdr:col>71</xdr:col>
      <xdr:colOff>177800</xdr:colOff>
      <xdr:row>96</xdr:row>
      <xdr:rowOff>54851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490772"/>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106227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7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106494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7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169938</xdr:rowOff>
    </xdr:from>
    <xdr:to>
      <xdr:col>85</xdr:col>
      <xdr:colOff>177800</xdr:colOff>
      <xdr:row>95</xdr:row>
      <xdr:rowOff>100088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2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21365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1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143917</xdr:rowOff>
    </xdr:from>
    <xdr:to>
      <xdr:col>81</xdr:col>
      <xdr:colOff>101600</xdr:colOff>
      <xdr:row>94</xdr:row>
      <xdr:rowOff>74067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0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90594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586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166205</xdr:rowOff>
    </xdr:from>
    <xdr:to>
      <xdr:col>76</xdr:col>
      <xdr:colOff>165100</xdr:colOff>
      <xdr:row>96</xdr:row>
      <xdr:rowOff>96355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4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112882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2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152222</xdr:rowOff>
    </xdr:from>
    <xdr:to>
      <xdr:col>72</xdr:col>
      <xdr:colOff>38100</xdr:colOff>
      <xdr:row>96</xdr:row>
      <xdr:rowOff>82372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4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98899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2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4051</xdr:rowOff>
    </xdr:from>
    <xdr:to>
      <xdr:col>67</xdr:col>
      <xdr:colOff>101600</xdr:colOff>
      <xdr:row>96</xdr:row>
      <xdr:rowOff>105651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4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122178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23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64491</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722341"/>
          <a:ext cx="1269" cy="93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11168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49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64491</xdr:rowOff>
    </xdr:from>
    <xdr:to>
      <xdr:col>116</xdr:col>
      <xdr:colOff>152400</xdr:colOff>
      <xdr:row>33</xdr:row>
      <xdr:rowOff>64491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72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11456</xdr:rowOff>
    </xdr:from>
    <xdr:to>
      <xdr:col>116</xdr:col>
      <xdr:colOff>63500</xdr:colOff>
      <xdr:row>35</xdr:row>
      <xdr:rowOff>16713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012206"/>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47210</xdr:rowOff>
    </xdr:from>
    <xdr:ext cx="378565"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908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68783</xdr:rowOff>
    </xdr:from>
    <xdr:to>
      <xdr:col>116</xdr:col>
      <xdr:colOff>114300</xdr:colOff>
      <xdr:row>37</xdr:row>
      <xdr:rowOff>170383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1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11456</xdr:rowOff>
    </xdr:from>
    <xdr:to>
      <xdr:col>111</xdr:col>
      <xdr:colOff>177800</xdr:colOff>
      <xdr:row>35</xdr:row>
      <xdr:rowOff>21514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01220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55067</xdr:rowOff>
    </xdr:from>
    <xdr:to>
      <xdr:col>112</xdr:col>
      <xdr:colOff>38100</xdr:colOff>
      <xdr:row>37</xdr:row>
      <xdr:rowOff>156667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147794</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49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940</xdr:rowOff>
    </xdr:from>
    <xdr:to>
      <xdr:col>107</xdr:col>
      <xdr:colOff>50800</xdr:colOff>
      <xdr:row>35</xdr:row>
      <xdr:rowOff>21514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5487340"/>
          <a:ext cx="8890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9118</xdr:rowOff>
    </xdr:from>
    <xdr:to>
      <xdr:col>107</xdr:col>
      <xdr:colOff>101600</xdr:colOff>
      <xdr:row>37</xdr:row>
      <xdr:rowOff>110718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101845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940</xdr:rowOff>
    </xdr:from>
    <xdr:to>
      <xdr:col>102</xdr:col>
      <xdr:colOff>114300</xdr:colOff>
      <xdr:row>32</xdr:row>
      <xdr:rowOff>87808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5487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18720</xdr:rowOff>
    </xdr:from>
    <xdr:to>
      <xdr:col>102</xdr:col>
      <xdr:colOff>165100</xdr:colOff>
      <xdr:row>37</xdr:row>
      <xdr:rowOff>120320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111447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87300</xdr:rowOff>
    </xdr:from>
    <xdr:to>
      <xdr:col>98</xdr:col>
      <xdr:colOff>38100</xdr:colOff>
      <xdr:row>38</xdr:row>
      <xdr:rowOff>17450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8577</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523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137363</xdr:rowOff>
    </xdr:from>
    <xdr:to>
      <xdr:col>116</xdr:col>
      <xdr:colOff>114300</xdr:colOff>
      <xdr:row>35</xdr:row>
      <xdr:rowOff>67513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160240</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8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132106</xdr:rowOff>
    </xdr:from>
    <xdr:to>
      <xdr:col>112</xdr:col>
      <xdr:colOff>38100</xdr:colOff>
      <xdr:row>35</xdr:row>
      <xdr:rowOff>62256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9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78783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73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142164</xdr:rowOff>
    </xdr:from>
    <xdr:to>
      <xdr:col>107</xdr:col>
      <xdr:colOff>101600</xdr:colOff>
      <xdr:row>35</xdr:row>
      <xdr:rowOff>72314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9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88841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7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121590</xdr:rowOff>
    </xdr:from>
    <xdr:to>
      <xdr:col>102</xdr:col>
      <xdr:colOff>165100</xdr:colOff>
      <xdr:row>32</xdr:row>
      <xdr:rowOff>51740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43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68267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2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37008</xdr:rowOff>
    </xdr:from>
    <xdr:to>
      <xdr:col>98</xdr:col>
      <xdr:colOff>38100</xdr:colOff>
      <xdr:row>32</xdr:row>
      <xdr:rowOff>138608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55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155135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29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107061</xdr:rowOff>
    </xdr:from>
    <xdr:to>
      <xdr:col>116</xdr:col>
      <xdr:colOff>63500</xdr:colOff>
      <xdr:row>53</xdr:row>
      <xdr:rowOff>111633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19391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57421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3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111633</xdr:rowOff>
    </xdr:from>
    <xdr:to>
      <xdr:col>111</xdr:col>
      <xdr:colOff>177800</xdr:colOff>
      <xdr:row>53</xdr:row>
      <xdr:rowOff>118110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19848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145051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55245</xdr:rowOff>
    </xdr:from>
    <xdr:to>
      <xdr:col>107</xdr:col>
      <xdr:colOff>50800</xdr:colOff>
      <xdr:row>53</xdr:row>
      <xdr:rowOff>118110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1420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119270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55245</xdr:rowOff>
    </xdr:from>
    <xdr:to>
      <xdr:col>102</xdr:col>
      <xdr:colOff>114300</xdr:colOff>
      <xdr:row>53</xdr:row>
      <xdr:rowOff>105791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142095"/>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108348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50182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56261</xdr:rowOff>
    </xdr:from>
    <xdr:to>
      <xdr:col>116</xdr:col>
      <xdr:colOff>114300</xdr:colOff>
      <xdr:row>53</xdr:row>
      <xdr:rowOff>157861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1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79138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899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60833</xdr:rowOff>
    </xdr:from>
    <xdr:to>
      <xdr:col>112</xdr:col>
      <xdr:colOff>38100</xdr:colOff>
      <xdr:row>53</xdr:row>
      <xdr:rowOff>162433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1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7510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892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67310</xdr:rowOff>
    </xdr:from>
    <xdr:to>
      <xdr:col>107</xdr:col>
      <xdr:colOff>101600</xdr:colOff>
      <xdr:row>53</xdr:row>
      <xdr:rowOff>168910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1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13987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892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4445</xdr:rowOff>
    </xdr:from>
    <xdr:to>
      <xdr:col>102</xdr:col>
      <xdr:colOff>165100</xdr:colOff>
      <xdr:row>53</xdr:row>
      <xdr:rowOff>106045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09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51</xdr:row>
      <xdr:rowOff>122572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886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54991</xdr:rowOff>
    </xdr:from>
    <xdr:to>
      <xdr:col>98</xdr:col>
      <xdr:colOff>38100</xdr:colOff>
      <xdr:row>53</xdr:row>
      <xdr:rowOff>156591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14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1668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891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41585</xdr:rowOff>
    </xdr:from>
    <xdr:to>
      <xdr:col>116</xdr:col>
      <xdr:colOff>63500</xdr:colOff>
      <xdr:row>74</xdr:row>
      <xdr:rowOff>71989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28885"/>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71989</xdr:rowOff>
    </xdr:from>
    <xdr:to>
      <xdr:col>111</xdr:col>
      <xdr:colOff>177800</xdr:colOff>
      <xdr:row>74</xdr:row>
      <xdr:rowOff>86573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59289"/>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86573</xdr:rowOff>
    </xdr:from>
    <xdr:to>
      <xdr:col>107</xdr:col>
      <xdr:colOff>50800</xdr:colOff>
      <xdr:row>74</xdr:row>
      <xdr:rowOff>122052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73873"/>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122052</xdr:rowOff>
    </xdr:from>
    <xdr:to>
      <xdr:col>102</xdr:col>
      <xdr:colOff>114300</xdr:colOff>
      <xdr:row>75</xdr:row>
      <xdr:rowOff>7386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09352"/>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162235</xdr:rowOff>
    </xdr:from>
    <xdr:to>
      <xdr:col>116</xdr:col>
      <xdr:colOff>114300</xdr:colOff>
      <xdr:row>74</xdr:row>
      <xdr:rowOff>92385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13662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21189</xdr:rowOff>
    </xdr:from>
    <xdr:to>
      <xdr:col>112</xdr:col>
      <xdr:colOff>38100</xdr:colOff>
      <xdr:row>74</xdr:row>
      <xdr:rowOff>122789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139316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35773</xdr:rowOff>
    </xdr:from>
    <xdr:to>
      <xdr:col>107</xdr:col>
      <xdr:colOff>101600</xdr:colOff>
      <xdr:row>74</xdr:row>
      <xdr:rowOff>137373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2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153900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71252</xdr:rowOff>
    </xdr:from>
    <xdr:to>
      <xdr:col>102</xdr:col>
      <xdr:colOff>165100</xdr:colOff>
      <xdr:row>75</xdr:row>
      <xdr:rowOff>1402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17929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128036</xdr:rowOff>
    </xdr:from>
    <xdr:to>
      <xdr:col>98</xdr:col>
      <xdr:colOff>38100</xdr:colOff>
      <xdr:row>75</xdr:row>
      <xdr:rowOff>58186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74713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500,380</a:t>
          </a:r>
          <a:r>
            <a:rPr kumimoji="1" lang="ja-JP" altLang="en-US" sz="1300">
              <a:latin typeface="ＭＳ Ｐゴシック" panose="020B0600070205080204" pitchFamily="50" charset="-128"/>
              <a:ea typeface="ＭＳ Ｐゴシック" panose="020B0600070205080204" pitchFamily="50" charset="-128"/>
            </a:rPr>
            <a:t>円となっています。類似団体平均と比較してコストの割合が高い構成項目は、扶助費及び維持補修費などが挙げられます。</a:t>
          </a:r>
        </a:p>
        <a:p>
          <a:r>
            <a:rPr kumimoji="1" lang="ja-JP" altLang="en-US" sz="1300">
              <a:latin typeface="ＭＳ Ｐゴシック" panose="020B0600070205080204" pitchFamily="50" charset="-128"/>
              <a:ea typeface="ＭＳ Ｐゴシック" panose="020B0600070205080204" pitchFamily="50" charset="-128"/>
            </a:rPr>
            <a:t>　扶助費が類似団体平均を上回っているのは、全国と比較し生活保護率が高いことなどが要因と考えられます。</a:t>
          </a:r>
        </a:p>
        <a:p>
          <a:r>
            <a:rPr kumimoji="1" lang="ja-JP" altLang="en-US" sz="1300">
              <a:latin typeface="ＭＳ Ｐゴシック" panose="020B0600070205080204" pitchFamily="50" charset="-128"/>
              <a:ea typeface="ＭＳ Ｐゴシック" panose="020B0600070205080204" pitchFamily="50" charset="-128"/>
            </a:rPr>
            <a:t>　維持補修費が類似団体平均を上回っているのは、降雪地域のため除雪費用がかかることに加え、人口一人当たりの公営住宅管理戸数が多いことなどが要因と考えられます。</a:t>
          </a:r>
        </a:p>
        <a:p>
          <a:r>
            <a:rPr kumimoji="1" lang="ja-JP" altLang="en-US" sz="1300">
              <a:latin typeface="ＭＳ Ｐゴシック" panose="020B0600070205080204" pitchFamily="50" charset="-128"/>
              <a:ea typeface="ＭＳ Ｐゴシック" panose="020B0600070205080204" pitchFamily="50" charset="-128"/>
            </a:rPr>
            <a:t>　今後は公共施設管理計画や苫小牧市営住宅整備計画をもとに将来の人口動向や財政状況を踏まえ、公共施設等の総量の抑制のほか、施設の統廃合や集約化の推進により保有量の適正化を図り、効率的な施設の維持・整備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168,299
167,280
561.66
85,930,720
84,213,211
1,595,262
40,924,240
88,143,736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92151</xdr:rowOff>
    </xdr:from>
    <xdr:to>
      <xdr:col>24</xdr:col>
      <xdr:colOff>63500</xdr:colOff>
      <xdr:row>34</xdr:row>
      <xdr:rowOff>99466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2145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99466</xdr:rowOff>
    </xdr:from>
    <xdr:to>
      <xdr:col>19</xdr:col>
      <xdr:colOff>177800</xdr:colOff>
      <xdr:row>34</xdr:row>
      <xdr:rowOff>105867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2876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46431</xdr:rowOff>
    </xdr:from>
    <xdr:to>
      <xdr:col>15</xdr:col>
      <xdr:colOff>50800</xdr:colOff>
      <xdr:row>34</xdr:row>
      <xdr:rowOff>105867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75731"/>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46431</xdr:rowOff>
    </xdr:from>
    <xdr:to>
      <xdr:col>10</xdr:col>
      <xdr:colOff>114300</xdr:colOff>
      <xdr:row>34</xdr:row>
      <xdr:rowOff>107696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75731"/>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41351</xdr:rowOff>
    </xdr:from>
    <xdr:to>
      <xdr:col>24</xdr:col>
      <xdr:colOff>114300</xdr:colOff>
      <xdr:row>34</xdr:row>
      <xdr:rowOff>142951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64228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48666</xdr:rowOff>
    </xdr:from>
    <xdr:to>
      <xdr:col>20</xdr:col>
      <xdr:colOff>38100</xdr:colOff>
      <xdr:row>34</xdr:row>
      <xdr:rowOff>150266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166793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5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55067</xdr:rowOff>
    </xdr:from>
    <xdr:to>
      <xdr:col>15</xdr:col>
      <xdr:colOff>101600</xdr:colOff>
      <xdr:row>34</xdr:row>
      <xdr:rowOff>156667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167081</xdr:rowOff>
    </xdr:from>
    <xdr:to>
      <xdr:col>10</xdr:col>
      <xdr:colOff>165100</xdr:colOff>
      <xdr:row>34</xdr:row>
      <xdr:rowOff>97231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113758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3573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3704</xdr:rowOff>
    </xdr:from>
    <xdr:to>
      <xdr:col>24</xdr:col>
      <xdr:colOff>63500</xdr:colOff>
      <xdr:row>56</xdr:row>
      <xdr:rowOff>9496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04904"/>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47019</xdr:rowOff>
    </xdr:from>
    <xdr:to>
      <xdr:col>19</xdr:col>
      <xdr:colOff>177800</xdr:colOff>
      <xdr:row>56</xdr:row>
      <xdr:rowOff>3704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19519"/>
          <a:ext cx="889000" cy="98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47019</xdr:rowOff>
    </xdr:from>
    <xdr:to>
      <xdr:col>15</xdr:col>
      <xdr:colOff>50800</xdr:colOff>
      <xdr:row>56</xdr:row>
      <xdr:rowOff>125810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19519"/>
          <a:ext cx="889000" cy="110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111745</xdr:rowOff>
    </xdr:from>
    <xdr:to>
      <xdr:col>10</xdr:col>
      <xdr:colOff>114300</xdr:colOff>
      <xdr:row>56</xdr:row>
      <xdr:rowOff>125810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12945"/>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130146</xdr:rowOff>
    </xdr:from>
    <xdr:to>
      <xdr:col>24</xdr:col>
      <xdr:colOff>114300</xdr:colOff>
      <xdr:row>56</xdr:row>
      <xdr:rowOff>60296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153023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1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124354</xdr:rowOff>
    </xdr:from>
    <xdr:to>
      <xdr:col>20</xdr:col>
      <xdr:colOff>38100</xdr:colOff>
      <xdr:row>56</xdr:row>
      <xdr:rowOff>54504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71031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3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167669</xdr:rowOff>
    </xdr:from>
    <xdr:to>
      <xdr:col>15</xdr:col>
      <xdr:colOff>101600</xdr:colOff>
      <xdr:row>50</xdr:row>
      <xdr:rowOff>97819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114346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34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75010</xdr:rowOff>
    </xdr:from>
    <xdr:to>
      <xdr:col>10</xdr:col>
      <xdr:colOff>165100</xdr:colOff>
      <xdr:row>57</xdr:row>
      <xdr:rowOff>5160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21687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60945</xdr:rowOff>
    </xdr:from>
    <xdr:to>
      <xdr:col>6</xdr:col>
      <xdr:colOff>38100</xdr:colOff>
      <xdr:row>56</xdr:row>
      <xdr:rowOff>162545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7622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3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125537</xdr:rowOff>
    </xdr:from>
    <xdr:to>
      <xdr:col>24</xdr:col>
      <xdr:colOff>63500</xdr:colOff>
      <xdr:row>73</xdr:row>
      <xdr:rowOff>45593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69937"/>
          <a:ext cx="838200" cy="9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125537</xdr:rowOff>
    </xdr:from>
    <xdr:to>
      <xdr:col>19</xdr:col>
      <xdr:colOff>177800</xdr:colOff>
      <xdr:row>74</xdr:row>
      <xdr:rowOff>3650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69937"/>
          <a:ext cx="889000" cy="2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3650</xdr:rowOff>
    </xdr:from>
    <xdr:to>
      <xdr:col>15</xdr:col>
      <xdr:colOff>50800</xdr:colOff>
      <xdr:row>74</xdr:row>
      <xdr:rowOff>92064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90950"/>
          <a:ext cx="889000" cy="8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92064</xdr:rowOff>
    </xdr:from>
    <xdr:to>
      <xdr:col>10</xdr:col>
      <xdr:colOff>114300</xdr:colOff>
      <xdr:row>75</xdr:row>
      <xdr:rowOff>44145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79364"/>
          <a:ext cx="889000" cy="12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166243</xdr:rowOff>
    </xdr:from>
    <xdr:to>
      <xdr:col>24</xdr:col>
      <xdr:colOff>114300</xdr:colOff>
      <xdr:row>73</xdr:row>
      <xdr:rowOff>96393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17670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6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74737</xdr:rowOff>
    </xdr:from>
    <xdr:to>
      <xdr:col>20</xdr:col>
      <xdr:colOff>38100</xdr:colOff>
      <xdr:row>73</xdr:row>
      <xdr:rowOff>4887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21414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9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124300</xdr:rowOff>
    </xdr:from>
    <xdr:to>
      <xdr:col>15</xdr:col>
      <xdr:colOff>101600</xdr:colOff>
      <xdr:row>74</xdr:row>
      <xdr:rowOff>54450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70977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1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41264</xdr:rowOff>
    </xdr:from>
    <xdr:to>
      <xdr:col>10</xdr:col>
      <xdr:colOff>165100</xdr:colOff>
      <xdr:row>74</xdr:row>
      <xdr:rowOff>142864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159391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0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164795</xdr:rowOff>
    </xdr:from>
    <xdr:to>
      <xdr:col>6</xdr:col>
      <xdr:colOff>38100</xdr:colOff>
      <xdr:row>75</xdr:row>
      <xdr:rowOff>94945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111472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2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117163</xdr:rowOff>
    </xdr:from>
    <xdr:to>
      <xdr:col>24</xdr:col>
      <xdr:colOff>63500</xdr:colOff>
      <xdr:row>96</xdr:row>
      <xdr:rowOff>132938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76363"/>
          <a:ext cx="8382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132938</xdr:rowOff>
    </xdr:from>
    <xdr:to>
      <xdr:col>19</xdr:col>
      <xdr:colOff>177800</xdr:colOff>
      <xdr:row>97</xdr:row>
      <xdr:rowOff>50775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92138"/>
          <a:ext cx="889000" cy="8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28581</xdr:rowOff>
    </xdr:from>
    <xdr:to>
      <xdr:col>15</xdr:col>
      <xdr:colOff>50800</xdr:colOff>
      <xdr:row>97</xdr:row>
      <xdr:rowOff>50775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59231"/>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28581</xdr:rowOff>
    </xdr:from>
    <xdr:to>
      <xdr:col>10</xdr:col>
      <xdr:colOff>114300</xdr:colOff>
      <xdr:row>97</xdr:row>
      <xdr:rowOff>60509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59231"/>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66363</xdr:rowOff>
    </xdr:from>
    <xdr:to>
      <xdr:col>24</xdr:col>
      <xdr:colOff>114300</xdr:colOff>
      <xdr:row>96</xdr:row>
      <xdr:rowOff>167963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89240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82138</xdr:rowOff>
    </xdr:from>
    <xdr:to>
      <xdr:col>20</xdr:col>
      <xdr:colOff>38100</xdr:colOff>
      <xdr:row>97</xdr:row>
      <xdr:rowOff>12288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171425</xdr:rowOff>
    </xdr:from>
    <xdr:to>
      <xdr:col>15</xdr:col>
      <xdr:colOff>101600</xdr:colOff>
      <xdr:row>97</xdr:row>
      <xdr:rowOff>101575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118102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149231</xdr:rowOff>
    </xdr:from>
    <xdr:to>
      <xdr:col>10</xdr:col>
      <xdr:colOff>165100</xdr:colOff>
      <xdr:row>97</xdr:row>
      <xdr:rowOff>79381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95908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9709</xdr:rowOff>
    </xdr:from>
    <xdr:to>
      <xdr:col>6</xdr:col>
      <xdr:colOff>38100</xdr:colOff>
      <xdr:row>97</xdr:row>
      <xdr:rowOff>111309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127836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143891</xdr:rowOff>
    </xdr:from>
    <xdr:to>
      <xdr:col>55</xdr:col>
      <xdr:colOff>0</xdr:colOff>
      <xdr:row>34</xdr:row>
      <xdr:rowOff>145415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597319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138176</xdr:rowOff>
    </xdr:from>
    <xdr:to>
      <xdr:col>50</xdr:col>
      <xdr:colOff>114300</xdr:colOff>
      <xdr:row>34</xdr:row>
      <xdr:rowOff>143891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596747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138176</xdr:rowOff>
    </xdr:from>
    <xdr:to>
      <xdr:col>45</xdr:col>
      <xdr:colOff>177800</xdr:colOff>
      <xdr:row>35</xdr:row>
      <xdr:rowOff>138938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967476"/>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138938</xdr:rowOff>
    </xdr:from>
    <xdr:to>
      <xdr:col>41</xdr:col>
      <xdr:colOff>50800</xdr:colOff>
      <xdr:row>35</xdr:row>
      <xdr:rowOff>140843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13968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81043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124477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94615</xdr:rowOff>
    </xdr:from>
    <xdr:to>
      <xdr:col>55</xdr:col>
      <xdr:colOff>50800</xdr:colOff>
      <xdr:row>35</xdr:row>
      <xdr:rowOff>24765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117492</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77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93091</xdr:rowOff>
    </xdr:from>
    <xdr:to>
      <xdr:col>50</xdr:col>
      <xdr:colOff>165100</xdr:colOff>
      <xdr:row>35</xdr:row>
      <xdr:rowOff>23241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39768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69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87376</xdr:rowOff>
    </xdr:from>
    <xdr:to>
      <xdr:col>46</xdr:col>
      <xdr:colOff>38100</xdr:colOff>
      <xdr:row>35</xdr:row>
      <xdr:rowOff>17526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34053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88138</xdr:rowOff>
    </xdr:from>
    <xdr:to>
      <xdr:col>41</xdr:col>
      <xdr:colOff>101600</xdr:colOff>
      <xdr:row>36</xdr:row>
      <xdr:rowOff>18288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34815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86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90043</xdr:rowOff>
    </xdr:from>
    <xdr:to>
      <xdr:col>36</xdr:col>
      <xdr:colOff>165100</xdr:colOff>
      <xdr:row>36</xdr:row>
      <xdr:rowOff>20193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36720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33972</xdr:rowOff>
    </xdr:from>
    <xdr:to>
      <xdr:col>55</xdr:col>
      <xdr:colOff>0</xdr:colOff>
      <xdr:row>57</xdr:row>
      <xdr:rowOff>57061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06622"/>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57061</xdr:rowOff>
    </xdr:from>
    <xdr:to>
      <xdr:col>50</xdr:col>
      <xdr:colOff>114300</xdr:colOff>
      <xdr:row>57</xdr:row>
      <xdr:rowOff>70948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29711"/>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70948</xdr:rowOff>
    </xdr:from>
    <xdr:to>
      <xdr:col>45</xdr:col>
      <xdr:colOff>177800</xdr:colOff>
      <xdr:row>57</xdr:row>
      <xdr:rowOff>74149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4359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65233</xdr:rowOff>
    </xdr:from>
    <xdr:to>
      <xdr:col>41</xdr:col>
      <xdr:colOff>50800</xdr:colOff>
      <xdr:row>57</xdr:row>
      <xdr:rowOff>74149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37883"/>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154622</xdr:rowOff>
    </xdr:from>
    <xdr:to>
      <xdr:col>55</xdr:col>
      <xdr:colOff>50800</xdr:colOff>
      <xdr:row>57</xdr:row>
      <xdr:rowOff>84772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6049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0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6261</xdr:rowOff>
    </xdr:from>
    <xdr:to>
      <xdr:col>50</xdr:col>
      <xdr:colOff>165100</xdr:colOff>
      <xdr:row>57</xdr:row>
      <xdr:rowOff>107861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98988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8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20148</xdr:rowOff>
    </xdr:from>
    <xdr:to>
      <xdr:col>46</xdr:col>
      <xdr:colOff>38100</xdr:colOff>
      <xdr:row>57</xdr:row>
      <xdr:rowOff>121748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112875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88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23349</xdr:rowOff>
    </xdr:from>
    <xdr:to>
      <xdr:col>41</xdr:col>
      <xdr:colOff>101600</xdr:colOff>
      <xdr:row>57</xdr:row>
      <xdr:rowOff>124949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116076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8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14433</xdr:rowOff>
    </xdr:from>
    <xdr:to>
      <xdr:col>36</xdr:col>
      <xdr:colOff>165100</xdr:colOff>
      <xdr:row>57</xdr:row>
      <xdr:rowOff>116033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107160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87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33950</xdr:rowOff>
    </xdr:from>
    <xdr:to>
      <xdr:col>55</xdr:col>
      <xdr:colOff>0</xdr:colOff>
      <xdr:row>74</xdr:row>
      <xdr:rowOff>9215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549800"/>
          <a:ext cx="838200" cy="1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153965</xdr:rowOff>
    </xdr:from>
    <xdr:to>
      <xdr:col>50</xdr:col>
      <xdr:colOff>114300</xdr:colOff>
      <xdr:row>74</xdr:row>
      <xdr:rowOff>9215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669815"/>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153965</xdr:rowOff>
    </xdr:from>
    <xdr:to>
      <xdr:col>45</xdr:col>
      <xdr:colOff>177800</xdr:colOff>
      <xdr:row>75</xdr:row>
      <xdr:rowOff>88677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669815"/>
          <a:ext cx="889000" cy="27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50088</xdr:rowOff>
    </xdr:from>
    <xdr:to>
      <xdr:col>41</xdr:col>
      <xdr:colOff>50800</xdr:colOff>
      <xdr:row>75</xdr:row>
      <xdr:rowOff>88677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908838"/>
          <a:ext cx="889000" cy="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99514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3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154600</xdr:rowOff>
    </xdr:from>
    <xdr:to>
      <xdr:col>55</xdr:col>
      <xdr:colOff>50800</xdr:colOff>
      <xdr:row>73</xdr:row>
      <xdr:rowOff>84750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4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6027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3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129865</xdr:rowOff>
    </xdr:from>
    <xdr:to>
      <xdr:col>50</xdr:col>
      <xdr:colOff>165100</xdr:colOff>
      <xdr:row>74</xdr:row>
      <xdr:rowOff>60015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6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76542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42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103165</xdr:rowOff>
    </xdr:from>
    <xdr:to>
      <xdr:col>46</xdr:col>
      <xdr:colOff>38100</xdr:colOff>
      <xdr:row>74</xdr:row>
      <xdr:rowOff>33315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6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49842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39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37877</xdr:rowOff>
    </xdr:from>
    <xdr:to>
      <xdr:col>41</xdr:col>
      <xdr:colOff>101600</xdr:colOff>
      <xdr:row>75</xdr:row>
      <xdr:rowOff>139477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8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156004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67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170738</xdr:rowOff>
    </xdr:from>
    <xdr:to>
      <xdr:col>36</xdr:col>
      <xdr:colOff>165100</xdr:colOff>
      <xdr:row>75</xdr:row>
      <xdr:rowOff>100888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117415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82093</xdr:rowOff>
    </xdr:from>
    <xdr:to>
      <xdr:col>55</xdr:col>
      <xdr:colOff>0</xdr:colOff>
      <xdr:row>91</xdr:row>
      <xdr:rowOff>103009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5684043"/>
          <a:ext cx="8382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82093</xdr:rowOff>
    </xdr:from>
    <xdr:to>
      <xdr:col>50</xdr:col>
      <xdr:colOff>114300</xdr:colOff>
      <xdr:row>91</xdr:row>
      <xdr:rowOff>155778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5684043"/>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155778</xdr:rowOff>
    </xdr:from>
    <xdr:to>
      <xdr:col>45</xdr:col>
      <xdr:colOff>177800</xdr:colOff>
      <xdr:row>92</xdr:row>
      <xdr:rowOff>105220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757728"/>
          <a:ext cx="8890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77215</xdr:rowOff>
    </xdr:from>
    <xdr:to>
      <xdr:col>41</xdr:col>
      <xdr:colOff>50800</xdr:colOff>
      <xdr:row>92</xdr:row>
      <xdr:rowOff>105220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5850615"/>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107142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52209</xdr:rowOff>
    </xdr:from>
    <xdr:to>
      <xdr:col>55</xdr:col>
      <xdr:colOff>50800</xdr:colOff>
      <xdr:row>91</xdr:row>
      <xdr:rowOff>153809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6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75086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5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31293</xdr:rowOff>
    </xdr:from>
    <xdr:to>
      <xdr:col>50</xdr:col>
      <xdr:colOff>165100</xdr:colOff>
      <xdr:row>91</xdr:row>
      <xdr:rowOff>132893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63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149420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4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104978</xdr:rowOff>
    </xdr:from>
    <xdr:to>
      <xdr:col>46</xdr:col>
      <xdr:colOff>38100</xdr:colOff>
      <xdr:row>92</xdr:row>
      <xdr:rowOff>35128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7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51655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4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54420</xdr:rowOff>
    </xdr:from>
    <xdr:to>
      <xdr:col>41</xdr:col>
      <xdr:colOff>101600</xdr:colOff>
      <xdr:row>92</xdr:row>
      <xdr:rowOff>156020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8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1097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60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26415</xdr:rowOff>
    </xdr:from>
    <xdr:to>
      <xdr:col>36</xdr:col>
      <xdr:colOff>165100</xdr:colOff>
      <xdr:row>92</xdr:row>
      <xdr:rowOff>128015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7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144542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5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153198</xdr:rowOff>
    </xdr:from>
    <xdr:to>
      <xdr:col>85</xdr:col>
      <xdr:colOff>127000</xdr:colOff>
      <xdr:row>37</xdr:row>
      <xdr:rowOff>17780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25398"/>
          <a:ext cx="8382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170724</xdr:rowOff>
    </xdr:from>
    <xdr:to>
      <xdr:col>81</xdr:col>
      <xdr:colOff>50800</xdr:colOff>
      <xdr:row>37</xdr:row>
      <xdr:rowOff>17780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485674"/>
          <a:ext cx="889000" cy="87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170724</xdr:rowOff>
    </xdr:from>
    <xdr:to>
      <xdr:col>76</xdr:col>
      <xdr:colOff>114300</xdr:colOff>
      <xdr:row>34</xdr:row>
      <xdr:rowOff>62411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485674"/>
          <a:ext cx="889000" cy="4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62411</xdr:rowOff>
    </xdr:from>
    <xdr:to>
      <xdr:col>71</xdr:col>
      <xdr:colOff>177800</xdr:colOff>
      <xdr:row>37</xdr:row>
      <xdr:rowOff>30299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891711"/>
          <a:ext cx="889000" cy="48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102398</xdr:rowOff>
    </xdr:from>
    <xdr:to>
      <xdr:col>85</xdr:col>
      <xdr:colOff>177800</xdr:colOff>
      <xdr:row>37</xdr:row>
      <xdr:rowOff>32548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125275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2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138430</xdr:rowOff>
    </xdr:from>
    <xdr:to>
      <xdr:col>81</xdr:col>
      <xdr:colOff>101600</xdr:colOff>
      <xdr:row>37</xdr:row>
      <xdr:rowOff>68580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85107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8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119924</xdr:rowOff>
    </xdr:from>
    <xdr:to>
      <xdr:col>76</xdr:col>
      <xdr:colOff>165100</xdr:colOff>
      <xdr:row>32</xdr:row>
      <xdr:rowOff>50074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4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66601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2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11611</xdr:rowOff>
    </xdr:from>
    <xdr:to>
      <xdr:col>72</xdr:col>
      <xdr:colOff>38100</xdr:colOff>
      <xdr:row>34</xdr:row>
      <xdr:rowOff>113211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8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129738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61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150949</xdr:rowOff>
    </xdr:from>
    <xdr:to>
      <xdr:col>67</xdr:col>
      <xdr:colOff>101600</xdr:colOff>
      <xdr:row>37</xdr:row>
      <xdr:rowOff>81099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2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97626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65024</xdr:rowOff>
    </xdr:from>
    <xdr:to>
      <xdr:col>85</xdr:col>
      <xdr:colOff>127000</xdr:colOff>
      <xdr:row>56</xdr:row>
      <xdr:rowOff>164865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494774"/>
          <a:ext cx="838200" cy="2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66148</xdr:rowOff>
    </xdr:from>
    <xdr:to>
      <xdr:col>81</xdr:col>
      <xdr:colOff>50800</xdr:colOff>
      <xdr:row>55</xdr:row>
      <xdr:rowOff>65024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24448"/>
          <a:ext cx="889000" cy="17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66148</xdr:rowOff>
    </xdr:from>
    <xdr:to>
      <xdr:col>76</xdr:col>
      <xdr:colOff>114300</xdr:colOff>
      <xdr:row>55</xdr:row>
      <xdr:rowOff>45098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24448"/>
          <a:ext cx="889000" cy="15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4407</xdr:rowOff>
    </xdr:from>
    <xdr:to>
      <xdr:col>71</xdr:col>
      <xdr:colOff>177800</xdr:colOff>
      <xdr:row>55</xdr:row>
      <xdr:rowOff>45098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34157"/>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114065</xdr:rowOff>
    </xdr:from>
    <xdr:to>
      <xdr:col>85</xdr:col>
      <xdr:colOff>177800</xdr:colOff>
      <xdr:row>57</xdr:row>
      <xdr:rowOff>44215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92492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14224</xdr:rowOff>
    </xdr:from>
    <xdr:to>
      <xdr:col>81</xdr:col>
      <xdr:colOff>101600</xdr:colOff>
      <xdr:row>55</xdr:row>
      <xdr:rowOff>115824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132351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15348</xdr:rowOff>
    </xdr:from>
    <xdr:to>
      <xdr:col>76</xdr:col>
      <xdr:colOff>165100</xdr:colOff>
      <xdr:row>54</xdr:row>
      <xdr:rowOff>116948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133475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04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165748</xdr:rowOff>
    </xdr:from>
    <xdr:to>
      <xdr:col>72</xdr:col>
      <xdr:colOff>38100</xdr:colOff>
      <xdr:row>55</xdr:row>
      <xdr:rowOff>95898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112425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125057</xdr:rowOff>
    </xdr:from>
    <xdr:to>
      <xdr:col>67</xdr:col>
      <xdr:colOff>101600</xdr:colOff>
      <xdr:row>55</xdr:row>
      <xdr:rowOff>55207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71734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1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145687</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004437"/>
          <a:ext cx="889000" cy="6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81478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45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94887</xdr:rowOff>
    </xdr:from>
    <xdr:to>
      <xdr:col>67</xdr:col>
      <xdr:colOff>101600</xdr:colOff>
      <xdr:row>76</xdr:row>
      <xdr:rowOff>25037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9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74</xdr:row>
      <xdr:rowOff>41564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272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29744</xdr:rowOff>
    </xdr:from>
    <xdr:to>
      <xdr:col>85</xdr:col>
      <xdr:colOff>127000</xdr:colOff>
      <xdr:row>94</xdr:row>
      <xdr:rowOff>65005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46044"/>
          <a:ext cx="8382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65005</xdr:rowOff>
    </xdr:from>
    <xdr:to>
      <xdr:col>81</xdr:col>
      <xdr:colOff>50800</xdr:colOff>
      <xdr:row>94</xdr:row>
      <xdr:rowOff>96132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81305"/>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96132</xdr:rowOff>
    </xdr:from>
    <xdr:to>
      <xdr:col>76</xdr:col>
      <xdr:colOff>114300</xdr:colOff>
      <xdr:row>94</xdr:row>
      <xdr:rowOff>97580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21243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87807</xdr:rowOff>
    </xdr:from>
    <xdr:to>
      <xdr:col>71</xdr:col>
      <xdr:colOff>177800</xdr:colOff>
      <xdr:row>94</xdr:row>
      <xdr:rowOff>97580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204107"/>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150394</xdr:rowOff>
    </xdr:from>
    <xdr:to>
      <xdr:col>85</xdr:col>
      <xdr:colOff>177800</xdr:colOff>
      <xdr:row>94</xdr:row>
      <xdr:rowOff>80544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1821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4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14205</xdr:rowOff>
    </xdr:from>
    <xdr:to>
      <xdr:col>81</xdr:col>
      <xdr:colOff>101600</xdr:colOff>
      <xdr:row>94</xdr:row>
      <xdr:rowOff>115805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132332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45332</xdr:rowOff>
    </xdr:from>
    <xdr:to>
      <xdr:col>76</xdr:col>
      <xdr:colOff>165100</xdr:colOff>
      <xdr:row>94</xdr:row>
      <xdr:rowOff>146932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163459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3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46780</xdr:rowOff>
    </xdr:from>
    <xdr:to>
      <xdr:col>72</xdr:col>
      <xdr:colOff>38100</xdr:colOff>
      <xdr:row>94</xdr:row>
      <xdr:rowOff>148380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164907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9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37007</xdr:rowOff>
    </xdr:from>
    <xdr:to>
      <xdr:col>67</xdr:col>
      <xdr:colOff>101600</xdr:colOff>
      <xdr:row>94</xdr:row>
      <xdr:rowOff>138607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1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155134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9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民生費が住民一人当たり</a:t>
          </a:r>
          <a:r>
            <a:rPr kumimoji="1" lang="en-US" altLang="ja-JP" sz="1300">
              <a:latin typeface="ＭＳ Ｐゴシック" panose="020B0600070205080204" pitchFamily="50" charset="-128"/>
              <a:ea typeface="ＭＳ Ｐゴシック" panose="020B0600070205080204" pitchFamily="50" charset="-128"/>
            </a:rPr>
            <a:t>219,395</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円と類似団体平均を上回っているのは、生活保護費が高いことなどが要因と考えられます。</a:t>
          </a:r>
        </a:p>
        <a:p>
          <a:r>
            <a:rPr kumimoji="1" lang="ja-JP" altLang="en-US" sz="1300">
              <a:latin typeface="ＭＳ Ｐゴシック" panose="020B0600070205080204" pitchFamily="50" charset="-128"/>
              <a:ea typeface="ＭＳ Ｐゴシック" panose="020B0600070205080204" pitchFamily="50" charset="-128"/>
            </a:rPr>
            <a:t>土木費が、住民一人あたり</a:t>
          </a:r>
          <a:r>
            <a:rPr kumimoji="1" lang="en-US" altLang="ja-JP" sz="1300">
              <a:latin typeface="ＭＳ Ｐゴシック" panose="020B0600070205080204" pitchFamily="50" charset="-128"/>
              <a:ea typeface="ＭＳ Ｐゴシック" panose="020B0600070205080204" pitchFamily="50" charset="-128"/>
            </a:rPr>
            <a:t>54,463</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円と類似団体平均を上回っているのは、公営住宅の老朽化による建替えや改修に係る費用の増嵩や降雪地域による除雪経費などが要因と考えられます。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財政健全化計画ステップ２（平成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年度）ステップ３（平成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年度）により財政健全化に向けた取組みを進め、財政基盤安定化計画（平成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年度）、財政基盤安定化計画</a:t>
          </a:r>
          <a:r>
            <a:rPr kumimoji="1" lang="en-US" altLang="ja-JP" sz="1300">
              <a:latin typeface="ＭＳ Ｐゴシック" panose="020B0600070205080204" pitchFamily="50" charset="-128"/>
              <a:ea typeface="ＭＳ Ｐゴシック" panose="020B0600070205080204" pitchFamily="50" charset="-128"/>
            </a:rPr>
            <a:t>Second Stage</a:t>
          </a:r>
          <a:r>
            <a:rPr kumimoji="1" lang="ja-JP" altLang="en-US" sz="1300">
              <a:latin typeface="ＭＳ Ｐゴシック" panose="020B0600070205080204" pitchFamily="50" charset="-128"/>
              <a:ea typeface="ＭＳ Ｐゴシック" panose="020B0600070205080204" pitchFamily="50" charset="-128"/>
            </a:rPr>
            <a:t>（令和元～</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年度）に基づき、残高維持を図ってきたことで、財政調整基金残高の標準財政規模比は増加傾向にあり、実質収支額は黒字を維持しています。</a:t>
          </a:r>
        </a:p>
        <a:p>
          <a:r>
            <a:rPr kumimoji="1" lang="ja-JP" altLang="en-US" sz="1300">
              <a:latin typeface="ＭＳ Ｐゴシック" panose="020B0600070205080204" pitchFamily="50" charset="-128"/>
              <a:ea typeface="ＭＳ Ｐゴシック" panose="020B0600070205080204" pitchFamily="50" charset="-128"/>
            </a:rPr>
            <a:t>　今後は財政運営持続化計画に基づき、将来の財政運営を踏まえた基金残高の目標を定めた上で、適切に管理を行い残高維持に努めてまいります。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標準財政規模に対する全ての会計の赤字や黒字を合算した「赤字」の比率である連結実質赤字比率は、当年度も連結実質赤字額がないため、比率は算定されていません。</a:t>
          </a:r>
        </a:p>
        <a:p>
          <a:r>
            <a:rPr kumimoji="1" lang="ja-JP" altLang="en-US" sz="1400">
              <a:latin typeface="ＭＳ ゴシック" pitchFamily="49" charset="-128"/>
              <a:ea typeface="ＭＳ ゴシック" pitchFamily="49" charset="-128"/>
            </a:rPr>
            <a:t>　また、市立病院事業会計は、令和２年度まで赤字額が生じておりましたが、令和３年度以降は新型コロナウイルス感染症対策に係る北海道の補助金等により黒字に転換しております。</a:t>
          </a:r>
        </a:p>
        <a:p>
          <a:r>
            <a:rPr kumimoji="1" lang="ja-JP" altLang="en-US" sz="1400">
              <a:latin typeface="ＭＳ ゴシック" pitchFamily="49" charset="-128"/>
              <a:ea typeface="ＭＳ ゴシック" pitchFamily="49" charset="-128"/>
            </a:rPr>
            <a:t>　今後も引き続き、経営の改善に向けて、収益性の高い診察料の医師確保や更なる経費削減等に努めてまいります。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85930720</v>
      </c>
      <c r="BO4" s="449"/>
      <c r="BP4" s="449"/>
      <c r="BQ4" s="449"/>
      <c r="BR4" s="449"/>
      <c r="BS4" s="449"/>
      <c r="BT4" s="449"/>
      <c r="BU4" s="450"/>
      <c r="BV4" s="448">
        <v>89921181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3.9</v>
      </c>
      <c r="CU4" s="589"/>
      <c r="CV4" s="589"/>
      <c r="CW4" s="589"/>
      <c r="CX4" s="589"/>
      <c r="CY4" s="589"/>
      <c r="CZ4" s="589"/>
      <c r="DA4" s="590"/>
      <c r="DB4" s="588">
        <v>4.5999999999999996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84213211</v>
      </c>
      <c r="BO5" s="420"/>
      <c r="BP5" s="420"/>
      <c r="BQ5" s="420"/>
      <c r="BR5" s="420"/>
      <c r="BS5" s="420"/>
      <c r="BT5" s="420"/>
      <c r="BU5" s="421"/>
      <c r="BV5" s="419">
        <v>87727276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88.1</v>
      </c>
      <c r="CU5" s="417"/>
      <c r="CV5" s="417"/>
      <c r="CW5" s="417"/>
      <c r="CX5" s="417"/>
      <c r="CY5" s="417"/>
      <c r="CZ5" s="417"/>
      <c r="DA5" s="418"/>
      <c r="DB5" s="416">
        <v>87.8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1717509</v>
      </c>
      <c r="BO6" s="420"/>
      <c r="BP6" s="420"/>
      <c r="BQ6" s="420"/>
      <c r="BR6" s="420"/>
      <c r="BS6" s="420"/>
      <c r="BT6" s="420"/>
      <c r="BU6" s="421"/>
      <c r="BV6" s="419">
        <v>2193905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89.9</v>
      </c>
      <c r="CU6" s="563"/>
      <c r="CV6" s="563"/>
      <c r="CW6" s="563"/>
      <c r="CX6" s="563"/>
      <c r="CY6" s="563"/>
      <c r="CZ6" s="563"/>
      <c r="DA6" s="564"/>
      <c r="DB6" s="562">
        <v>92.9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122247</v>
      </c>
      <c r="BO7" s="420"/>
      <c r="BP7" s="420"/>
      <c r="BQ7" s="420"/>
      <c r="BR7" s="420"/>
      <c r="BS7" s="420"/>
      <c r="BT7" s="420"/>
      <c r="BU7" s="421"/>
      <c r="BV7" s="419">
        <v>253962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40924240</v>
      </c>
      <c r="CU7" s="420"/>
      <c r="CV7" s="420"/>
      <c r="CW7" s="420"/>
      <c r="CX7" s="420"/>
      <c r="CY7" s="420"/>
      <c r="CZ7" s="420"/>
      <c r="DA7" s="421"/>
      <c r="DB7" s="419">
        <v>41747087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1595262</v>
      </c>
      <c r="BO8" s="420"/>
      <c r="BP8" s="420"/>
      <c r="BQ8" s="420"/>
      <c r="BR8" s="420"/>
      <c r="BS8" s="420"/>
      <c r="BT8" s="420"/>
      <c r="BU8" s="421"/>
      <c r="BV8" s="419">
        <v>1939943</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0.77</v>
      </c>
      <c r="CU8" s="523"/>
      <c r="CV8" s="523"/>
      <c r="CW8" s="523"/>
      <c r="CX8" s="523"/>
      <c r="CY8" s="523"/>
      <c r="CZ8" s="523"/>
      <c r="DA8" s="524"/>
      <c r="DB8" s="522">
        <v>0.77</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170113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-344681</v>
      </c>
      <c r="BO9" s="420"/>
      <c r="BP9" s="420"/>
      <c r="BQ9" s="420"/>
      <c r="BR9" s="420"/>
      <c r="BS9" s="420"/>
      <c r="BT9" s="420"/>
      <c r="BU9" s="421"/>
      <c r="BV9" s="419">
        <v>774867</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14.3</v>
      </c>
      <c r="CU9" s="417"/>
      <c r="CV9" s="417"/>
      <c r="CW9" s="417"/>
      <c r="CX9" s="417"/>
      <c r="CY9" s="417"/>
      <c r="CZ9" s="417"/>
      <c r="DA9" s="418"/>
      <c r="DB9" s="416">
        <v>13.8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172737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1354672</v>
      </c>
      <c r="BO10" s="420"/>
      <c r="BP10" s="420"/>
      <c r="BQ10" s="420"/>
      <c r="BR10" s="420"/>
      <c r="BS10" s="420"/>
      <c r="BT10" s="420"/>
      <c r="BU10" s="421"/>
      <c r="BV10" s="419">
        <v>2018927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168299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111</v>
      </c>
      <c r="AV12" s="478"/>
      <c r="AW12" s="478"/>
      <c r="AX12" s="478"/>
      <c r="AY12" s="433" t="s">
        <v>136</v>
      </c>
      <c r="AZ12" s="434"/>
      <c r="BA12" s="434"/>
      <c r="BB12" s="434"/>
      <c r="BC12" s="434"/>
      <c r="BD12" s="434"/>
      <c r="BE12" s="434"/>
      <c r="BF12" s="434"/>
      <c r="BG12" s="434"/>
      <c r="BH12" s="434"/>
      <c r="BI12" s="434"/>
      <c r="BJ12" s="434"/>
      <c r="BK12" s="434"/>
      <c r="BL12" s="434"/>
      <c r="BM12" s="435"/>
      <c r="BN12" s="419">
        <v>1085910</v>
      </c>
      <c r="BO12" s="420"/>
      <c r="BP12" s="420"/>
      <c r="BQ12" s="420"/>
      <c r="BR12" s="420"/>
      <c r="BS12" s="420"/>
      <c r="BT12" s="420"/>
      <c r="BU12" s="421"/>
      <c r="BV12" s="419">
        <v>1609221</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167280</v>
      </c>
      <c r="S13" s="507"/>
      <c r="T13" s="507"/>
      <c r="U13" s="507"/>
      <c r="V13" s="508"/>
      <c r="W13" s="509" t="s">
        <v>140</v>
      </c>
      <c r="X13" s="405"/>
      <c r="Y13" s="405"/>
      <c r="Z13" s="405"/>
      <c r="AA13" s="405"/>
      <c r="AB13" s="406"/>
      <c r="AC13" s="372">
        <v>1457</v>
      </c>
      <c r="AD13" s="373"/>
      <c r="AE13" s="373"/>
      <c r="AF13" s="373"/>
      <c r="AG13" s="374"/>
      <c r="AH13" s="372">
        <v>1273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-75919</v>
      </c>
      <c r="BO13" s="420"/>
      <c r="BP13" s="420"/>
      <c r="BQ13" s="420"/>
      <c r="BR13" s="420"/>
      <c r="BS13" s="420"/>
      <c r="BT13" s="420"/>
      <c r="BU13" s="421"/>
      <c r="BV13" s="419">
        <v>1184573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7.1</v>
      </c>
      <c r="CU13" s="417"/>
      <c r="CV13" s="417"/>
      <c r="CW13" s="417"/>
      <c r="CX13" s="417"/>
      <c r="CY13" s="417"/>
      <c r="CZ13" s="417"/>
      <c r="DA13" s="418"/>
      <c r="DB13" s="416">
        <v>6.6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169528</v>
      </c>
      <c r="S14" s="507"/>
      <c r="T14" s="507"/>
      <c r="U14" s="507"/>
      <c r="V14" s="508"/>
      <c r="W14" s="510"/>
      <c r="X14" s="408"/>
      <c r="Y14" s="408"/>
      <c r="Z14" s="408"/>
      <c r="AA14" s="408"/>
      <c r="AB14" s="409"/>
      <c r="AC14" s="499">
        <v>2</v>
      </c>
      <c r="AD14" s="500"/>
      <c r="AE14" s="500"/>
      <c r="AF14" s="500"/>
      <c r="AG14" s="501"/>
      <c r="AH14" s="499">
        <v>1.8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63.2</v>
      </c>
      <c r="CU14" s="517"/>
      <c r="CV14" s="517"/>
      <c r="CW14" s="517"/>
      <c r="CX14" s="517"/>
      <c r="CY14" s="517"/>
      <c r="CZ14" s="517"/>
      <c r="DA14" s="518"/>
      <c r="DB14" s="516">
        <v>58.6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168695</v>
      </c>
      <c r="S15" s="507"/>
      <c r="T15" s="507"/>
      <c r="U15" s="507"/>
      <c r="V15" s="508"/>
      <c r="W15" s="509" t="s">
        <v>148</v>
      </c>
      <c r="X15" s="405"/>
      <c r="Y15" s="405"/>
      <c r="Z15" s="405"/>
      <c r="AA15" s="405"/>
      <c r="AB15" s="406"/>
      <c r="AC15" s="372">
        <v>19227</v>
      </c>
      <c r="AD15" s="373"/>
      <c r="AE15" s="373"/>
      <c r="AF15" s="373"/>
      <c r="AG15" s="374"/>
      <c r="AH15" s="372">
        <v>19105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25381565</v>
      </c>
      <c r="BO15" s="449"/>
      <c r="BP15" s="449"/>
      <c r="BQ15" s="449"/>
      <c r="BR15" s="449"/>
      <c r="BS15" s="449"/>
      <c r="BT15" s="449"/>
      <c r="BU15" s="450"/>
      <c r="BV15" s="448">
        <v>23974714</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26.3</v>
      </c>
      <c r="AD16" s="500"/>
      <c r="AE16" s="500"/>
      <c r="AF16" s="500"/>
      <c r="AG16" s="501"/>
      <c r="AH16" s="499">
        <v>26.8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33287680</v>
      </c>
      <c r="BO16" s="420"/>
      <c r="BP16" s="420"/>
      <c r="BQ16" s="420"/>
      <c r="BR16" s="420"/>
      <c r="BS16" s="420"/>
      <c r="BT16" s="420"/>
      <c r="BU16" s="421"/>
      <c r="BV16" s="419">
        <v>32056905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52507</v>
      </c>
      <c r="AD17" s="373"/>
      <c r="AE17" s="373"/>
      <c r="AF17" s="373"/>
      <c r="AG17" s="374"/>
      <c r="AH17" s="372">
        <v>50802</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32173079</v>
      </c>
      <c r="BO17" s="420"/>
      <c r="BP17" s="420"/>
      <c r="BQ17" s="420"/>
      <c r="BR17" s="420"/>
      <c r="BS17" s="420"/>
      <c r="BT17" s="420"/>
      <c r="BU17" s="421"/>
      <c r="BV17" s="419">
        <v>30372269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561.66</v>
      </c>
      <c r="M18" s="472"/>
      <c r="N18" s="472"/>
      <c r="O18" s="472"/>
      <c r="P18" s="472"/>
      <c r="Q18" s="472"/>
      <c r="R18" s="473"/>
      <c r="S18" s="473"/>
      <c r="T18" s="473"/>
      <c r="U18" s="473"/>
      <c r="V18" s="474"/>
      <c r="W18" s="490"/>
      <c r="X18" s="491"/>
      <c r="Y18" s="491"/>
      <c r="Z18" s="491"/>
      <c r="AA18" s="491"/>
      <c r="AB18" s="515"/>
      <c r="AC18" s="389">
        <v>71.7</v>
      </c>
      <c r="AD18" s="390"/>
      <c r="AE18" s="390"/>
      <c r="AF18" s="390"/>
      <c r="AG18" s="475"/>
      <c r="AH18" s="389">
        <v>71.400000000000006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37131736</v>
      </c>
      <c r="BO18" s="420"/>
      <c r="BP18" s="420"/>
      <c r="BQ18" s="420"/>
      <c r="BR18" s="420"/>
      <c r="BS18" s="420"/>
      <c r="BT18" s="420"/>
      <c r="BU18" s="421"/>
      <c r="BV18" s="419">
        <v>37900820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303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50009254</v>
      </c>
      <c r="BO19" s="420"/>
      <c r="BP19" s="420"/>
      <c r="BQ19" s="420"/>
      <c r="BR19" s="420"/>
      <c r="BS19" s="420"/>
      <c r="BT19" s="420"/>
      <c r="BU19" s="421"/>
      <c r="BV19" s="419">
        <v>50408195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80130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88143736</v>
      </c>
      <c r="BO22" s="449"/>
      <c r="BP22" s="449"/>
      <c r="BQ22" s="449"/>
      <c r="BR22" s="449"/>
      <c r="BS22" s="449"/>
      <c r="BT22" s="449"/>
      <c r="BU22" s="450"/>
      <c r="BV22" s="448">
        <v>90917836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72925915</v>
      </c>
      <c r="BO23" s="420"/>
      <c r="BP23" s="420"/>
      <c r="BQ23" s="420"/>
      <c r="BR23" s="420"/>
      <c r="BS23" s="420"/>
      <c r="BT23" s="420"/>
      <c r="BU23" s="421"/>
      <c r="BV23" s="419">
        <v>75055468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9800</v>
      </c>
      <c r="R24" s="373"/>
      <c r="S24" s="373"/>
      <c r="T24" s="373"/>
      <c r="U24" s="373"/>
      <c r="V24" s="374"/>
      <c r="W24" s="462"/>
      <c r="X24" s="399"/>
      <c r="Y24" s="400"/>
      <c r="Z24" s="375" t="s">
        <v>173</v>
      </c>
      <c r="AA24" s="376"/>
      <c r="AB24" s="376"/>
      <c r="AC24" s="376"/>
      <c r="AD24" s="376"/>
      <c r="AE24" s="376"/>
      <c r="AF24" s="376"/>
      <c r="AG24" s="377"/>
      <c r="AH24" s="372">
        <v>1136</v>
      </c>
      <c r="AI24" s="373"/>
      <c r="AJ24" s="373"/>
      <c r="AK24" s="373"/>
      <c r="AL24" s="374"/>
      <c r="AM24" s="372">
        <v>3387552</v>
      </c>
      <c r="AN24" s="373"/>
      <c r="AO24" s="373"/>
      <c r="AP24" s="373"/>
      <c r="AQ24" s="373"/>
      <c r="AR24" s="374"/>
      <c r="AS24" s="372">
        <v>2982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56889772</v>
      </c>
      <c r="BO24" s="420"/>
      <c r="BP24" s="420"/>
      <c r="BQ24" s="420"/>
      <c r="BR24" s="420"/>
      <c r="BS24" s="420"/>
      <c r="BT24" s="420"/>
      <c r="BU24" s="421"/>
      <c r="BV24" s="419">
        <v>57927423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8000</v>
      </c>
      <c r="R25" s="373"/>
      <c r="S25" s="373"/>
      <c r="T25" s="373"/>
      <c r="U25" s="373"/>
      <c r="V25" s="374"/>
      <c r="W25" s="462"/>
      <c r="X25" s="399"/>
      <c r="Y25" s="400"/>
      <c r="Z25" s="375" t="s">
        <v>176</v>
      </c>
      <c r="AA25" s="376"/>
      <c r="AB25" s="376"/>
      <c r="AC25" s="376"/>
      <c r="AD25" s="376"/>
      <c r="AE25" s="376"/>
      <c r="AF25" s="376"/>
      <c r="AG25" s="377"/>
      <c r="AH25" s="372">
        <v>247</v>
      </c>
      <c r="AI25" s="373"/>
      <c r="AJ25" s="373"/>
      <c r="AK25" s="373"/>
      <c r="AL25" s="374"/>
      <c r="AM25" s="372">
        <v>696540</v>
      </c>
      <c r="AN25" s="373"/>
      <c r="AO25" s="373"/>
      <c r="AP25" s="373"/>
      <c r="AQ25" s="373"/>
      <c r="AR25" s="374"/>
      <c r="AS25" s="372">
        <v>2820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30127344</v>
      </c>
      <c r="BO25" s="449"/>
      <c r="BP25" s="449"/>
      <c r="BQ25" s="449"/>
      <c r="BR25" s="449"/>
      <c r="BS25" s="449"/>
      <c r="BT25" s="449"/>
      <c r="BU25" s="450"/>
      <c r="BV25" s="448">
        <v>28843003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6800</v>
      </c>
      <c r="R26" s="373"/>
      <c r="S26" s="373"/>
      <c r="T26" s="373"/>
      <c r="U26" s="373"/>
      <c r="V26" s="374"/>
      <c r="W26" s="462"/>
      <c r="X26" s="399"/>
      <c r="Y26" s="400"/>
      <c r="Z26" s="375" t="s">
        <v>179</v>
      </c>
      <c r="AA26" s="430"/>
      <c r="AB26" s="430"/>
      <c r="AC26" s="430"/>
      <c r="AD26" s="430"/>
      <c r="AE26" s="430"/>
      <c r="AF26" s="430"/>
      <c r="AG26" s="431"/>
      <c r="AH26" s="372">
        <v>51</v>
      </c>
      <c r="AI26" s="373"/>
      <c r="AJ26" s="373"/>
      <c r="AK26" s="373"/>
      <c r="AL26" s="374"/>
      <c r="AM26" s="372">
        <v>170340</v>
      </c>
      <c r="AN26" s="373"/>
      <c r="AO26" s="373"/>
      <c r="AP26" s="373"/>
      <c r="AQ26" s="373"/>
      <c r="AR26" s="374"/>
      <c r="AS26" s="372">
        <v>3340</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5200</v>
      </c>
      <c r="R27" s="373"/>
      <c r="S27" s="373"/>
      <c r="T27" s="373"/>
      <c r="U27" s="373"/>
      <c r="V27" s="374"/>
      <c r="W27" s="462"/>
      <c r="X27" s="399"/>
      <c r="Y27" s="400"/>
      <c r="Z27" s="375" t="s">
        <v>182</v>
      </c>
      <c r="AA27" s="376"/>
      <c r="AB27" s="376"/>
      <c r="AC27" s="376"/>
      <c r="AD27" s="376"/>
      <c r="AE27" s="376"/>
      <c r="AF27" s="376"/>
      <c r="AG27" s="377"/>
      <c r="AH27" s="372">
        <v>7</v>
      </c>
      <c r="AI27" s="373"/>
      <c r="AJ27" s="373"/>
      <c r="AK27" s="373"/>
      <c r="AL27" s="374"/>
      <c r="AM27" s="372">
        <v>26607</v>
      </c>
      <c r="AN27" s="373"/>
      <c r="AO27" s="373"/>
      <c r="AP27" s="373"/>
      <c r="AQ27" s="373"/>
      <c r="AR27" s="374"/>
      <c r="AS27" s="372">
        <v>3801</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184</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4800</v>
      </c>
      <c r="R28" s="373"/>
      <c r="S28" s="373"/>
      <c r="T28" s="373"/>
      <c r="U28" s="373"/>
      <c r="V28" s="374"/>
      <c r="W28" s="462"/>
      <c r="X28" s="399"/>
      <c r="Y28" s="400"/>
      <c r="Z28" s="375" t="s">
        <v>186</v>
      </c>
      <c r="AA28" s="376"/>
      <c r="AB28" s="376"/>
      <c r="AC28" s="376"/>
      <c r="AD28" s="376"/>
      <c r="AE28" s="376"/>
      <c r="AF28" s="376"/>
      <c r="AG28" s="377"/>
      <c r="AH28" s="372" t="s">
        <v>130</v>
      </c>
      <c r="AI28" s="373"/>
      <c r="AJ28" s="373"/>
      <c r="AK28" s="373"/>
      <c r="AL28" s="374"/>
      <c r="AM28" s="372" t="s">
        <v>130</v>
      </c>
      <c r="AN28" s="373"/>
      <c r="AO28" s="373"/>
      <c r="AP28" s="373"/>
      <c r="AQ28" s="373"/>
      <c r="AR28" s="374"/>
      <c r="AS28" s="372" t="s">
        <v>184</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4242896</v>
      </c>
      <c r="BO28" s="449"/>
      <c r="BP28" s="449"/>
      <c r="BQ28" s="449"/>
      <c r="BR28" s="449"/>
      <c r="BS28" s="449"/>
      <c r="BT28" s="449"/>
      <c r="BU28" s="450"/>
      <c r="BV28" s="448">
        <v>3974134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26</v>
      </c>
      <c r="M29" s="373"/>
      <c r="N29" s="373"/>
      <c r="O29" s="373"/>
      <c r="P29" s="374"/>
      <c r="Q29" s="372">
        <v>4400</v>
      </c>
      <c r="R29" s="373"/>
      <c r="S29" s="373"/>
      <c r="T29" s="373"/>
      <c r="U29" s="373"/>
      <c r="V29" s="374"/>
      <c r="W29" s="463"/>
      <c r="X29" s="464"/>
      <c r="Y29" s="465"/>
      <c r="Z29" s="375" t="s">
        <v>189</v>
      </c>
      <c r="AA29" s="376"/>
      <c r="AB29" s="376"/>
      <c r="AC29" s="376"/>
      <c r="AD29" s="376"/>
      <c r="AE29" s="376"/>
      <c r="AF29" s="376"/>
      <c r="AG29" s="377"/>
      <c r="AH29" s="372">
        <v>1143</v>
      </c>
      <c r="AI29" s="373"/>
      <c r="AJ29" s="373"/>
      <c r="AK29" s="373"/>
      <c r="AL29" s="374"/>
      <c r="AM29" s="372">
        <v>3414159</v>
      </c>
      <c r="AN29" s="373"/>
      <c r="AO29" s="373"/>
      <c r="AP29" s="373"/>
      <c r="AQ29" s="373"/>
      <c r="AR29" s="374"/>
      <c r="AS29" s="372">
        <v>2987</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3275541</v>
      </c>
      <c r="BO29" s="420"/>
      <c r="BP29" s="420"/>
      <c r="BQ29" s="420"/>
      <c r="BR29" s="420"/>
      <c r="BS29" s="420"/>
      <c r="BT29" s="420"/>
      <c r="BU29" s="421"/>
      <c r="BV29" s="419">
        <v>2852208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98.3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5843649</v>
      </c>
      <c r="BO30" s="454"/>
      <c r="BP30" s="454"/>
      <c r="BQ30" s="454"/>
      <c r="BR30" s="454"/>
      <c r="BS30" s="454"/>
      <c r="BT30" s="454"/>
      <c r="BU30" s="455"/>
      <c r="BV30" s="453">
        <v>5291828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201</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苫小牧港管理組合（一般会計）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11</v>
      </c>
      <c r="CP34" s="367"/>
      <c r="CQ34" s="368" t="str">
        <f>IF('各会計、関係団体の財政状況及び健全化判断比率'!BS7="","",'各会計、関係団体の財政状況及び健全化判断比率'!BS7)</f>
        <v>（一財）ハスカッププラザ</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苫小牧港管理組合（港湾整備特別会計）</v>
      </c>
      <c r="BZ35" s="368"/>
      <c r="CA35" s="368"/>
      <c r="CB35" s="368"/>
      <c r="CC35" s="368"/>
      <c r="CD35" s="368"/>
      <c r="CE35" s="368"/>
      <c r="CF35" s="368"/>
      <c r="CG35" s="368"/>
      <c r="CH35" s="368"/>
      <c r="CI35" s="368"/>
      <c r="CJ35" s="368"/>
      <c r="CK35" s="368"/>
      <c r="CL35" s="368"/>
      <c r="CM35" s="368"/>
      <c r="CN35" s="181"/>
      <c r="CO35" s="367">
        <f t="shared" ref="CO35:CO43" si="3">IF(CQ35="","",CO34+1)</f>
        <v>12</v>
      </c>
      <c r="CP35" s="367"/>
      <c r="CQ35" s="368" t="str">
        <f>IF('各会計、関係団体の財政状況及び健全化判断比率'!BS8="","",'各会計、関係団体の財政状況及び健全化判断比率'!BS8)</f>
        <v>（一財）苫小牧市勤労者共済センター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市立病院事業会計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13</v>
      </c>
      <c r="CP36" s="367"/>
      <c r="CQ36" s="368" t="str">
        <f>IF('各会計、関係団体の財政状況及び健全化判断比率'!BS9="","",'各会計、関係団体の財政状況及び健全化判断比率'!BS9)</f>
        <v>苫小牧ガス（株）</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8</v>
      </c>
      <c r="AN37" s="367"/>
      <c r="AO37" s="368" t="str">
        <f>IF('各会計、関係団体の財政状況及び健全化判断比率'!B34="","",'各会計、関係団体の財政状況及び健全化判断比率'!B34)</f>
        <v>公設地方卸売市場事業会計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14</v>
      </c>
      <c r="CP37" s="367"/>
      <c r="CQ37" s="368" t="str">
        <f>IF('各会計、関係団体の財政状況及び健全化判断比率'!BS10="","",'各会計、関係団体の財政状況及び健全化判断比率'!BS10)</f>
        <v>（株）苫小牧オートリゾート</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15</v>
      </c>
      <c r="CP38" s="367"/>
      <c r="CQ38" s="368" t="str">
        <f>IF('各会計、関係団体の財政状況及び健全化判断比率'!BS11="","",'各会計、関係団体の財政状況及び健全化判断比率'!BS11)</f>
        <v>（公財）苫小牧市スポーツ協会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16</v>
      </c>
      <c r="CP39" s="367"/>
      <c r="CQ39" s="368" t="str">
        <f>IF('各会計、関係団体の財政状況及び健全化判断比率'!BS12="","",'各会計、関係団体の財政状況及び健全化判断比率'!BS12)</f>
        <v>（公財）道央産業振興財団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17</v>
      </c>
      <c r="CP40" s="367"/>
      <c r="CQ40" s="368" t="str">
        <f>IF('各会計、関係団体の財政状況及び健全化判断比率'!BS13="","",'各会計、関係団体の財政状況及び健全化判断比率'!BS13)</f>
        <v>（公財）新千歳空港周辺環境整備財団</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aowomTcH8Uw3/mqHR2Ud6Yoyf7W83UMHEPSIqfQk7y+Ej6HrlXWplmqbnuNKVcmaXGNEaCXKZh11vGAAKxPrw==" saltValue="ydw684qAlUvVcc1CAEIH9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565</v>
      </c>
      <c r="D34" s="1151"/>
      <c r="E34" s="1152"/>
      <c r="F34" s="32" t="s">
        <v>566</v>
      </c>
      <c r="G34" s="33" t="s">
        <v>567</v>
      </c>
      <c r="H34" s="33" t="s">
        <v>568</v>
      </c>
      <c r="I34" s="33">
        <v>3.56</v>
      </c>
      <c r="J34" s="34">
        <v>6.13</v>
      </c>
      <c r="K34" s="22"/>
      <c r="L34" s="22"/>
      <c r="M34" s="22"/>
      <c r="N34" s="22"/>
      <c r="O34" s="22"/>
      <c r="P34" s="22"/>
    </row>
    <row r="35" spans="1:16" ht="39" customHeight="1" x14ac:dyDescent="0.15">
      <c r="A35" s="22"/>
      <c r="B35" s="35"/>
      <c r="C35" s="1145" t="s">
        <v>569</v>
      </c>
      <c r="D35" s="1146"/>
      <c r="E35" s="1147"/>
      <c r="F35" s="36">
        <v>4.49</v>
      </c>
      <c r="G35" s="37">
        <v>4.28</v>
      </c>
      <c r="H35" s="37">
        <v>4.28</v>
      </c>
      <c r="I35" s="37">
        <v>4.22</v>
      </c>
      <c r="J35" s="38">
        <v>4.42</v>
      </c>
      <c r="K35" s="22"/>
      <c r="L35" s="22"/>
      <c r="M35" s="22"/>
      <c r="N35" s="22"/>
      <c r="O35" s="22"/>
      <c r="P35" s="22"/>
    </row>
    <row r="36" spans="1:16" ht="39" customHeight="1" x14ac:dyDescent="0.15">
      <c r="A36" s="22"/>
      <c r="B36" s="35"/>
      <c r="C36" s="1145" t="s">
        <v>570</v>
      </c>
      <c r="D36" s="1146"/>
      <c r="E36" s="1147"/>
      <c r="F36" s="36">
        <v>3.47</v>
      </c>
      <c r="G36" s="37">
        <v>3.64</v>
      </c>
      <c r="H36" s="37">
        <v>3.72</v>
      </c>
      <c r="I36" s="37">
        <v>3.84</v>
      </c>
      <c r="J36" s="38">
        <v>3.96</v>
      </c>
      <c r="K36" s="22"/>
      <c r="L36" s="22"/>
      <c r="M36" s="22"/>
      <c r="N36" s="22"/>
      <c r="O36" s="22"/>
      <c r="P36" s="22"/>
    </row>
    <row r="37" spans="1:16" ht="39" customHeight="1" x14ac:dyDescent="0.15">
      <c r="A37" s="22"/>
      <c r="B37" s="35"/>
      <c r="C37" s="1145" t="s">
        <v>571</v>
      </c>
      <c r="D37" s="1146"/>
      <c r="E37" s="1147"/>
      <c r="F37" s="36">
        <v>4.2300000000000004</v>
      </c>
      <c r="G37" s="37">
        <v>3.92</v>
      </c>
      <c r="H37" s="37">
        <v>2.88</v>
      </c>
      <c r="I37" s="37">
        <v>4.6399999999999997</v>
      </c>
      <c r="J37" s="38">
        <v>3.89</v>
      </c>
      <c r="K37" s="22"/>
      <c r="L37" s="22"/>
      <c r="M37" s="22"/>
      <c r="N37" s="22"/>
      <c r="O37" s="22"/>
      <c r="P37" s="22"/>
    </row>
    <row r="38" spans="1:16" ht="39" customHeight="1" x14ac:dyDescent="0.15">
      <c r="A38" s="22"/>
      <c r="B38" s="35"/>
      <c r="C38" s="1145" t="s">
        <v>572</v>
      </c>
      <c r="D38" s="1146"/>
      <c r="E38" s="1147"/>
      <c r="F38" s="36">
        <v>0.36</v>
      </c>
      <c r="G38" s="37">
        <v>0.3</v>
      </c>
      <c r="H38" s="37">
        <v>0.95</v>
      </c>
      <c r="I38" s="37">
        <v>0.59</v>
      </c>
      <c r="J38" s="38">
        <v>1.1100000000000001</v>
      </c>
      <c r="K38" s="22"/>
      <c r="L38" s="22"/>
      <c r="M38" s="22"/>
      <c r="N38" s="22"/>
      <c r="O38" s="22"/>
      <c r="P38" s="22"/>
    </row>
    <row r="39" spans="1:16" ht="39" customHeight="1" x14ac:dyDescent="0.15">
      <c r="A39" s="22"/>
      <c r="B39" s="35"/>
      <c r="C39" s="1145" t="s">
        <v>573</v>
      </c>
      <c r="D39" s="1146"/>
      <c r="E39" s="1147"/>
      <c r="F39" s="36">
        <v>1.4</v>
      </c>
      <c r="G39" s="37">
        <v>1.34</v>
      </c>
      <c r="H39" s="37">
        <v>1.17</v>
      </c>
      <c r="I39" s="37">
        <v>0.96</v>
      </c>
      <c r="J39" s="38">
        <v>0.92</v>
      </c>
      <c r="K39" s="22"/>
      <c r="L39" s="22"/>
      <c r="M39" s="22"/>
      <c r="N39" s="22"/>
      <c r="O39" s="22"/>
      <c r="P39" s="22"/>
    </row>
    <row r="40" spans="1:16" ht="39" customHeight="1" x14ac:dyDescent="0.15">
      <c r="A40" s="22"/>
      <c r="B40" s="35"/>
      <c r="C40" s="1145" t="s">
        <v>574</v>
      </c>
      <c r="D40" s="1146"/>
      <c r="E40" s="1147"/>
      <c r="F40" s="36">
        <v>0.18</v>
      </c>
      <c r="G40" s="37">
        <v>0.17</v>
      </c>
      <c r="H40" s="37">
        <v>0.18</v>
      </c>
      <c r="I40" s="37">
        <v>0.18</v>
      </c>
      <c r="J40" s="38">
        <v>0.19</v>
      </c>
      <c r="K40" s="22"/>
      <c r="L40" s="22"/>
      <c r="M40" s="22"/>
      <c r="N40" s="22"/>
      <c r="O40" s="22"/>
      <c r="P40" s="22"/>
    </row>
    <row r="41" spans="1:16" ht="39" customHeight="1" x14ac:dyDescent="0.15">
      <c r="A41" s="22"/>
      <c r="B41" s="35"/>
      <c r="C41" s="1145" t="s">
        <v>575</v>
      </c>
      <c r="D41" s="1146"/>
      <c r="E41" s="1147"/>
      <c r="F41" s="36">
        <v>0.36</v>
      </c>
      <c r="G41" s="37">
        <v>0.2</v>
      </c>
      <c r="H41" s="37">
        <v>0.32</v>
      </c>
      <c r="I41" s="37">
        <v>0.22</v>
      </c>
      <c r="J41" s="38">
        <v>0.01</v>
      </c>
      <c r="K41" s="22"/>
      <c r="L41" s="22"/>
      <c r="M41" s="22"/>
      <c r="N41" s="22"/>
      <c r="O41" s="22"/>
      <c r="P41" s="22"/>
    </row>
    <row r="42" spans="1:16" ht="39" customHeight="1" x14ac:dyDescent="0.15">
      <c r="A42" s="22"/>
      <c r="B42" s="39"/>
      <c r="C42" s="1145" t="s">
        <v>576</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577</v>
      </c>
      <c r="D43" s="1149"/>
      <c r="E43" s="1150"/>
      <c r="F43" s="41">
        <v>0</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FCV/WpKmiwcH/4GLKrAmf35U9D+ydhbeCfMoF7FcTi54fH/FztwZzzG7CRuJ6Kju3UC5UyPoAAExfYbjsVnUQ==" saltValue="en7B50wb4T95xI5iaYEz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A60" sqref="A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7340</v>
      </c>
      <c r="L45" s="60">
        <v>7207</v>
      </c>
      <c r="M45" s="60">
        <v>7196</v>
      </c>
      <c r="N45" s="60">
        <v>7446</v>
      </c>
      <c r="O45" s="61">
        <v>7703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15">
      <c r="A48" s="48"/>
      <c r="B48" s="1178"/>
      <c r="C48" s="1179"/>
      <c r="D48" s="62"/>
      <c r="E48" s="1155" t="s">
        <v>15</v>
      </c>
      <c r="F48" s="1155"/>
      <c r="G48" s="1155"/>
      <c r="H48" s="1155"/>
      <c r="I48" s="1155"/>
      <c r="J48" s="1156"/>
      <c r="K48" s="63">
        <v>1749</v>
      </c>
      <c r="L48" s="64">
        <v>1648</v>
      </c>
      <c r="M48" s="64">
        <v>1686</v>
      </c>
      <c r="N48" s="64">
        <v>1694</v>
      </c>
      <c r="O48" s="65">
        <v>1651</v>
      </c>
      <c r="P48" s="48"/>
      <c r="Q48" s="48"/>
      <c r="R48" s="48"/>
      <c r="S48" s="48"/>
      <c r="T48" s="48"/>
      <c r="U48" s="48"/>
    </row>
    <row r="49" spans="1:21" ht="30.75" customHeight="1" x14ac:dyDescent="0.15">
      <c r="A49" s="48"/>
      <c r="B49" s="1178"/>
      <c r="C49" s="1179"/>
      <c r="D49" s="62"/>
      <c r="E49" s="1155" t="s">
        <v>16</v>
      </c>
      <c r="F49" s="1155"/>
      <c r="G49" s="1155"/>
      <c r="H49" s="1155"/>
      <c r="I49" s="1155"/>
      <c r="J49" s="1156"/>
      <c r="K49" s="63">
        <v>451</v>
      </c>
      <c r="L49" s="64">
        <v>396</v>
      </c>
      <c r="M49" s="64">
        <v>401</v>
      </c>
      <c r="N49" s="64">
        <v>359</v>
      </c>
      <c r="O49" s="65">
        <v>362</v>
      </c>
      <c r="P49" s="48"/>
      <c r="Q49" s="48"/>
      <c r="R49" s="48"/>
      <c r="S49" s="48"/>
      <c r="T49" s="48"/>
      <c r="U49" s="48"/>
    </row>
    <row r="50" spans="1:21" ht="30.75" customHeight="1" x14ac:dyDescent="0.15">
      <c r="A50" s="48"/>
      <c r="B50" s="1178"/>
      <c r="C50" s="1179"/>
      <c r="D50" s="62"/>
      <c r="E50" s="1155" t="s">
        <v>17</v>
      </c>
      <c r="F50" s="1155"/>
      <c r="G50" s="1155"/>
      <c r="H50" s="1155"/>
      <c r="I50" s="1155"/>
      <c r="J50" s="1156"/>
      <c r="K50" s="63">
        <v>115</v>
      </c>
      <c r="L50" s="64">
        <v>136</v>
      </c>
      <c r="M50" s="64">
        <v>157</v>
      </c>
      <c r="N50" s="64">
        <v>262</v>
      </c>
      <c r="O50" s="65">
        <v>178</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7379</v>
      </c>
      <c r="L52" s="64">
        <v>7163</v>
      </c>
      <c r="M52" s="64">
        <v>7191</v>
      </c>
      <c r="N52" s="64">
        <v>7124</v>
      </c>
      <c r="O52" s="65">
        <v>7078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2276</v>
      </c>
      <c r="L53" s="69">
        <v>2224</v>
      </c>
      <c r="M53" s="69">
        <v>2249</v>
      </c>
      <c r="N53" s="69">
        <v>2637</v>
      </c>
      <c r="O53" s="70">
        <v>2816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599</v>
      </c>
      <c r="L58" s="84" t="s">
        <v>599</v>
      </c>
      <c r="M58" s="84" t="s">
        <v>599</v>
      </c>
      <c r="N58" s="84" t="s">
        <v>599</v>
      </c>
      <c r="O58" s="85" t="s">
        <v>599</v>
      </c>
    </row>
    <row r="59" spans="1:21" ht="31.5" customHeight="1" x14ac:dyDescent="0.15">
      <c r="B59" s="1163"/>
      <c r="C59" s="1164"/>
      <c r="D59" s="1170" t="s">
        <v>28</v>
      </c>
      <c r="E59" s="1171"/>
      <c r="F59" s="1171"/>
      <c r="G59" s="1171"/>
      <c r="H59" s="1171"/>
      <c r="I59" s="1171"/>
      <c r="J59" s="1172"/>
      <c r="K59" s="86" t="s">
        <v>599</v>
      </c>
      <c r="L59" s="87" t="s">
        <v>599</v>
      </c>
      <c r="M59" s="87" t="s">
        <v>599</v>
      </c>
      <c r="N59" s="87" t="s">
        <v>599</v>
      </c>
      <c r="O59" s="88" t="s">
        <v>599</v>
      </c>
    </row>
    <row r="60" spans="1:21" ht="31.5" customHeight="1" thickBot="1" x14ac:dyDescent="0.2">
      <c r="B60" s="1165"/>
      <c r="C60" s="1166"/>
      <c r="D60" s="1173" t="s">
        <v>29</v>
      </c>
      <c r="E60" s="1174"/>
      <c r="F60" s="1174"/>
      <c r="G60" s="1174"/>
      <c r="H60" s="1174"/>
      <c r="I60" s="1174"/>
      <c r="J60" s="1175"/>
      <c r="K60" s="89" t="s">
        <v>599</v>
      </c>
      <c r="L60" s="90" t="s">
        <v>599</v>
      </c>
      <c r="M60" s="90" t="s">
        <v>599</v>
      </c>
      <c r="N60" s="90" t="s">
        <v>599</v>
      </c>
      <c r="O60" s="91" t="s">
        <v>599</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LQY3DkkzyL5BccCZLLD8R2jSVy5bNdy3uC25Tg4RYF62xFFWwMh4ZMEEO3+BU6gVodyFFgM1rLK5CiNyvzYA==" saltValue="exLW22WJ/iyIlWJVodVR+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B41" sqref="B41:C4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6" t="s">
        <v>32</v>
      </c>
      <c r="C41" s="1197"/>
      <c r="D41" s="105"/>
      <c r="E41" s="1198" t="s">
        <v>33</v>
      </c>
      <c r="F41" s="1198"/>
      <c r="G41" s="1198"/>
      <c r="H41" s="1199"/>
      <c r="I41" s="355">
        <v>84838</v>
      </c>
      <c r="J41" s="356">
        <v>87492</v>
      </c>
      <c r="K41" s="356">
        <v>91069</v>
      </c>
      <c r="L41" s="356">
        <v>90918</v>
      </c>
      <c r="M41" s="357">
        <v>88144</v>
      </c>
    </row>
    <row r="42" spans="2:13" ht="27.75" customHeight="1" x14ac:dyDescent="0.15">
      <c r="B42" s="1186"/>
      <c r="C42" s="1187"/>
      <c r="D42" s="106"/>
      <c r="E42" s="1190" t="s">
        <v>34</v>
      </c>
      <c r="F42" s="1190"/>
      <c r="G42" s="1190"/>
      <c r="H42" s="1191"/>
      <c r="I42" s="358">
        <v>2043</v>
      </c>
      <c r="J42" s="359">
        <v>2037</v>
      </c>
      <c r="K42" s="359">
        <v>1824</v>
      </c>
      <c r="L42" s="359">
        <v>1656</v>
      </c>
      <c r="M42" s="360">
        <v>3713</v>
      </c>
    </row>
    <row r="43" spans="2:13" ht="27.75" customHeight="1" x14ac:dyDescent="0.15">
      <c r="B43" s="1186"/>
      <c r="C43" s="1187"/>
      <c r="D43" s="106"/>
      <c r="E43" s="1190" t="s">
        <v>35</v>
      </c>
      <c r="F43" s="1190"/>
      <c r="G43" s="1190"/>
      <c r="H43" s="1191"/>
      <c r="I43" s="358">
        <v>19963</v>
      </c>
      <c r="J43" s="359">
        <v>19360</v>
      </c>
      <c r="K43" s="359">
        <v>18540</v>
      </c>
      <c r="L43" s="359">
        <v>18166</v>
      </c>
      <c r="M43" s="360">
        <v>17494</v>
      </c>
    </row>
    <row r="44" spans="2:13" ht="27.75" customHeight="1" x14ac:dyDescent="0.15">
      <c r="B44" s="1186"/>
      <c r="C44" s="1187"/>
      <c r="D44" s="106"/>
      <c r="E44" s="1190" t="s">
        <v>36</v>
      </c>
      <c r="F44" s="1190"/>
      <c r="G44" s="1190"/>
      <c r="H44" s="1191"/>
      <c r="I44" s="358">
        <v>5021</v>
      </c>
      <c r="J44" s="359">
        <v>4394</v>
      </c>
      <c r="K44" s="359">
        <v>4312</v>
      </c>
      <c r="L44" s="359">
        <v>4232</v>
      </c>
      <c r="M44" s="360">
        <v>4412</v>
      </c>
    </row>
    <row r="45" spans="2:13" ht="27.75" customHeight="1" x14ac:dyDescent="0.15">
      <c r="B45" s="1186"/>
      <c r="C45" s="1187"/>
      <c r="D45" s="106"/>
      <c r="E45" s="1190" t="s">
        <v>37</v>
      </c>
      <c r="F45" s="1190"/>
      <c r="G45" s="1190"/>
      <c r="H45" s="1191"/>
      <c r="I45" s="358">
        <v>6424</v>
      </c>
      <c r="J45" s="359">
        <v>6237</v>
      </c>
      <c r="K45" s="359">
        <v>6319</v>
      </c>
      <c r="L45" s="359">
        <v>6553</v>
      </c>
      <c r="M45" s="360">
        <v>6670</v>
      </c>
    </row>
    <row r="46" spans="2:13" ht="27.75" customHeight="1" x14ac:dyDescent="0.15">
      <c r="B46" s="1186"/>
      <c r="C46" s="1187"/>
      <c r="D46" s="107"/>
      <c r="E46" s="1190" t="s">
        <v>38</v>
      </c>
      <c r="F46" s="1190"/>
      <c r="G46" s="1190"/>
      <c r="H46" s="1191"/>
      <c r="I46" s="358" t="s">
        <v>516</v>
      </c>
      <c r="J46" s="359" t="s">
        <v>516</v>
      </c>
      <c r="K46" s="359" t="s">
        <v>516</v>
      </c>
      <c r="L46" s="359" t="s">
        <v>516</v>
      </c>
      <c r="M46" s="360" t="s">
        <v>516</v>
      </c>
    </row>
    <row r="47" spans="2:13" ht="27.75" customHeight="1" x14ac:dyDescent="0.15">
      <c r="B47" s="1186"/>
      <c r="C47" s="1187"/>
      <c r="D47" s="108"/>
      <c r="E47" s="1200" t="s">
        <v>39</v>
      </c>
      <c r="F47" s="1201"/>
      <c r="G47" s="1201"/>
      <c r="H47" s="1202"/>
      <c r="I47" s="358" t="s">
        <v>516</v>
      </c>
      <c r="J47" s="359" t="s">
        <v>516</v>
      </c>
      <c r="K47" s="359" t="s">
        <v>516</v>
      </c>
      <c r="L47" s="359" t="s">
        <v>516</v>
      </c>
      <c r="M47" s="360" t="s">
        <v>516</v>
      </c>
    </row>
    <row r="48" spans="2:13" ht="27.75" customHeight="1" x14ac:dyDescent="0.15">
      <c r="B48" s="1186"/>
      <c r="C48" s="1187"/>
      <c r="D48" s="106"/>
      <c r="E48" s="1190" t="s">
        <v>40</v>
      </c>
      <c r="F48" s="1190"/>
      <c r="G48" s="1190"/>
      <c r="H48" s="1191"/>
      <c r="I48" s="358" t="s">
        <v>516</v>
      </c>
      <c r="J48" s="359" t="s">
        <v>516</v>
      </c>
      <c r="K48" s="359" t="s">
        <v>516</v>
      </c>
      <c r="L48" s="359" t="s">
        <v>516</v>
      </c>
      <c r="M48" s="360" t="s">
        <v>516</v>
      </c>
    </row>
    <row r="49" spans="2:13" ht="27.75" customHeight="1" x14ac:dyDescent="0.15">
      <c r="B49" s="1188"/>
      <c r="C49" s="1189"/>
      <c r="D49" s="106"/>
      <c r="E49" s="1190" t="s">
        <v>41</v>
      </c>
      <c r="F49" s="1190"/>
      <c r="G49" s="1190"/>
      <c r="H49" s="1191"/>
      <c r="I49" s="358" t="s">
        <v>516</v>
      </c>
      <c r="J49" s="359" t="s">
        <v>516</v>
      </c>
      <c r="K49" s="359" t="s">
        <v>516</v>
      </c>
      <c r="L49" s="359" t="s">
        <v>516</v>
      </c>
      <c r="M49" s="360" t="s">
        <v>516</v>
      </c>
    </row>
    <row r="50" spans="2:13" ht="27.75" customHeight="1" x14ac:dyDescent="0.15">
      <c r="B50" s="1184" t="s">
        <v>42</v>
      </c>
      <c r="C50" s="1185"/>
      <c r="D50" s="109"/>
      <c r="E50" s="1190" t="s">
        <v>43</v>
      </c>
      <c r="F50" s="1190"/>
      <c r="G50" s="1190"/>
      <c r="H50" s="1191"/>
      <c r="I50" s="358">
        <v>11155</v>
      </c>
      <c r="J50" s="359">
        <v>11835</v>
      </c>
      <c r="K50" s="359">
        <v>12143</v>
      </c>
      <c r="L50" s="359">
        <v>14488</v>
      </c>
      <c r="M50" s="360">
        <v>15874</v>
      </c>
    </row>
    <row r="51" spans="2:13" ht="27.75" customHeight="1" x14ac:dyDescent="0.15">
      <c r="B51" s="1186"/>
      <c r="C51" s="1187"/>
      <c r="D51" s="106"/>
      <c r="E51" s="1190" t="s">
        <v>44</v>
      </c>
      <c r="F51" s="1190"/>
      <c r="G51" s="1190"/>
      <c r="H51" s="1191"/>
      <c r="I51" s="358">
        <v>22496</v>
      </c>
      <c r="J51" s="359">
        <v>23460</v>
      </c>
      <c r="K51" s="359">
        <v>24414</v>
      </c>
      <c r="L51" s="359">
        <v>24041</v>
      </c>
      <c r="M51" s="360">
        <v>22594</v>
      </c>
    </row>
    <row r="52" spans="2:13" ht="27.75" customHeight="1" x14ac:dyDescent="0.15">
      <c r="B52" s="1188"/>
      <c r="C52" s="1189"/>
      <c r="D52" s="106"/>
      <c r="E52" s="1190" t="s">
        <v>45</v>
      </c>
      <c r="F52" s="1190"/>
      <c r="G52" s="1190"/>
      <c r="H52" s="1191"/>
      <c r="I52" s="358">
        <v>62410</v>
      </c>
      <c r="J52" s="359">
        <v>62266</v>
      </c>
      <c r="K52" s="359">
        <v>62551</v>
      </c>
      <c r="L52" s="359">
        <v>61466</v>
      </c>
      <c r="M52" s="360">
        <v>59237</v>
      </c>
    </row>
    <row r="53" spans="2:13" ht="27.75" customHeight="1" thickBot="1" x14ac:dyDescent="0.2">
      <c r="B53" s="1192" t="s">
        <v>46</v>
      </c>
      <c r="C53" s="1193"/>
      <c r="D53" s="110"/>
      <c r="E53" s="1194" t="s">
        <v>47</v>
      </c>
      <c r="F53" s="1194"/>
      <c r="G53" s="1194"/>
      <c r="H53" s="1195"/>
      <c r="I53" s="361">
        <v>22229</v>
      </c>
      <c r="J53" s="362">
        <v>21960</v>
      </c>
      <c r="K53" s="362">
        <v>22956</v>
      </c>
      <c r="L53" s="362">
        <v>21530</v>
      </c>
      <c r="M53" s="363">
        <v>22728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MrzP62z8JYgfIzbSHTVJZuDzU1J/8eLfbQzsxPgJjJU72dzA0l8AIaXWsNQNbDs5I5RGFHvBQBkHzd928Kgng==" saltValue="KK50uT42v3vPPhfmNdku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53" sqref="A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3564</v>
      </c>
      <c r="G55" s="122">
        <v>3974</v>
      </c>
      <c r="H55" s="123">
        <v>4243</v>
      </c>
    </row>
    <row r="56" spans="2:8" ht="52.5" customHeight="1" x14ac:dyDescent="0.15">
      <c r="B56" s="124"/>
      <c r="C56" s="1213" t="s">
        <v>51</v>
      </c>
      <c r="D56" s="1213"/>
      <c r="E56" s="1214"/>
      <c r="F56" s="125">
        <v>2189</v>
      </c>
      <c r="G56" s="125">
        <v>2852</v>
      </c>
      <c r="H56" s="126">
        <v>3276</v>
      </c>
    </row>
    <row r="57" spans="2:8" ht="53.25" customHeight="1" x14ac:dyDescent="0.15">
      <c r="B57" s="124"/>
      <c r="C57" s="1215" t="s">
        <v>52</v>
      </c>
      <c r="D57" s="1215"/>
      <c r="E57" s="1216"/>
      <c r="F57" s="127">
        <v>4482</v>
      </c>
      <c r="G57" s="127">
        <v>5292</v>
      </c>
      <c r="H57" s="128">
        <v>5844</v>
      </c>
    </row>
    <row r="58" spans="2:8" ht="45.75" customHeight="1" x14ac:dyDescent="0.15">
      <c r="B58" s="129"/>
      <c r="C58" s="1203" t="s">
        <v>594</v>
      </c>
      <c r="D58" s="1204"/>
      <c r="E58" s="1205"/>
      <c r="F58" s="130">
        <v>2135</v>
      </c>
      <c r="G58" s="130">
        <v>2518</v>
      </c>
      <c r="H58" s="131">
        <v>2530</v>
      </c>
    </row>
    <row r="59" spans="2:8" ht="45.75" customHeight="1" x14ac:dyDescent="0.15">
      <c r="B59" s="129"/>
      <c r="C59" s="1203" t="s">
        <v>595</v>
      </c>
      <c r="D59" s="1204"/>
      <c r="E59" s="1205"/>
      <c r="F59" s="130">
        <v>378</v>
      </c>
      <c r="G59" s="130">
        <v>442</v>
      </c>
      <c r="H59" s="131">
        <v>841</v>
      </c>
    </row>
    <row r="60" spans="2:8" ht="45.75" customHeight="1" x14ac:dyDescent="0.15">
      <c r="B60" s="129"/>
      <c r="C60" s="1203" t="s">
        <v>596</v>
      </c>
      <c r="D60" s="1204"/>
      <c r="E60" s="1205"/>
      <c r="F60" s="130">
        <v>800</v>
      </c>
      <c r="G60" s="130">
        <v>720</v>
      </c>
      <c r="H60" s="131">
        <v>639</v>
      </c>
    </row>
    <row r="61" spans="2:8" ht="45.75" customHeight="1" x14ac:dyDescent="0.15">
      <c r="B61" s="129"/>
      <c r="C61" s="1203" t="s">
        <v>597</v>
      </c>
      <c r="D61" s="1204"/>
      <c r="E61" s="1205"/>
      <c r="F61" s="130">
        <v>181</v>
      </c>
      <c r="G61" s="130">
        <v>527</v>
      </c>
      <c r="H61" s="131">
        <v>623</v>
      </c>
    </row>
    <row r="62" spans="2:8" ht="45.75" customHeight="1" thickBot="1" x14ac:dyDescent="0.2">
      <c r="B62" s="132"/>
      <c r="C62" s="1206" t="s">
        <v>598</v>
      </c>
      <c r="D62" s="1207"/>
      <c r="E62" s="1208"/>
      <c r="F62" s="133">
        <v>369</v>
      </c>
      <c r="G62" s="133">
        <v>469</v>
      </c>
      <c r="H62" s="134">
        <v>569</v>
      </c>
    </row>
    <row r="63" spans="2:8" ht="52.5" customHeight="1" thickBot="1" x14ac:dyDescent="0.2">
      <c r="B63" s="135"/>
      <c r="C63" s="1209" t="s">
        <v>53</v>
      </c>
      <c r="D63" s="1209"/>
      <c r="E63" s="1210"/>
      <c r="F63" s="136">
        <v>10235</v>
      </c>
      <c r="G63" s="136">
        <v>12118</v>
      </c>
      <c r="H63" s="137">
        <v>13362</v>
      </c>
    </row>
    <row r="64" spans="2:8" x14ac:dyDescent="0.15"/>
  </sheetData>
  <sheetProtection algorithmName="SHA-512" hashValue="str01PB28/cPvagCaFtcwmiJqiPf7D+XxCbwM/C4g8CEk08yFGp0n8RvF4hj2GA8XFTNTiE8Zz9GEEFmmqwAwA==" saltValue="h/XKZvp2sHal7ytIDOcR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72022</v>
      </c>
      <c r="E3" s="156"/>
      <c r="F3" s="157">
        <v>33173</v>
      </c>
      <c r="G3" s="158"/>
      <c r="H3" s="159"/>
    </row>
    <row r="4" spans="1:8" x14ac:dyDescent="0.15">
      <c r="A4" s="160"/>
      <c r="B4" s="161"/>
      <c r="C4" s="162"/>
      <c r="D4" s="163">
        <v>32056</v>
      </c>
      <c r="E4" s="164"/>
      <c r="F4" s="165">
        <v>20353</v>
      </c>
      <c r="G4" s="166"/>
      <c r="H4" s="167"/>
    </row>
    <row r="5" spans="1:8" x14ac:dyDescent="0.15">
      <c r="A5" s="148" t="s">
        <v>549</v>
      </c>
      <c r="B5" s="153"/>
      <c r="C5" s="154"/>
      <c r="D5" s="155">
        <v>69493</v>
      </c>
      <c r="E5" s="156"/>
      <c r="F5" s="157">
        <v>37644</v>
      </c>
      <c r="G5" s="158"/>
      <c r="H5" s="159"/>
    </row>
    <row r="6" spans="1:8" x14ac:dyDescent="0.15">
      <c r="A6" s="160"/>
      <c r="B6" s="161"/>
      <c r="C6" s="162"/>
      <c r="D6" s="163">
        <v>36059</v>
      </c>
      <c r="E6" s="164"/>
      <c r="F6" s="165">
        <v>24939</v>
      </c>
      <c r="G6" s="166"/>
      <c r="H6" s="167"/>
    </row>
    <row r="7" spans="1:8" x14ac:dyDescent="0.15">
      <c r="A7" s="148" t="s">
        <v>550</v>
      </c>
      <c r="B7" s="153"/>
      <c r="C7" s="154"/>
      <c r="D7" s="155">
        <v>81490</v>
      </c>
      <c r="E7" s="156"/>
      <c r="F7" s="157">
        <v>39221</v>
      </c>
      <c r="G7" s="158"/>
      <c r="H7" s="159"/>
    </row>
    <row r="8" spans="1:8" x14ac:dyDescent="0.15">
      <c r="A8" s="160"/>
      <c r="B8" s="161"/>
      <c r="C8" s="162"/>
      <c r="D8" s="163">
        <v>48754</v>
      </c>
      <c r="E8" s="164"/>
      <c r="F8" s="165">
        <v>24821</v>
      </c>
      <c r="G8" s="166"/>
      <c r="H8" s="167"/>
    </row>
    <row r="9" spans="1:8" x14ac:dyDescent="0.15">
      <c r="A9" s="148" t="s">
        <v>551</v>
      </c>
      <c r="B9" s="153"/>
      <c r="C9" s="154"/>
      <c r="D9" s="155">
        <v>58793</v>
      </c>
      <c r="E9" s="156"/>
      <c r="F9" s="157">
        <v>38566</v>
      </c>
      <c r="G9" s="158"/>
      <c r="H9" s="159"/>
    </row>
    <row r="10" spans="1:8" x14ac:dyDescent="0.15">
      <c r="A10" s="160"/>
      <c r="B10" s="161"/>
      <c r="C10" s="162"/>
      <c r="D10" s="163">
        <v>29615</v>
      </c>
      <c r="E10" s="164"/>
      <c r="F10" s="165">
        <v>24059</v>
      </c>
      <c r="G10" s="166"/>
      <c r="H10" s="167"/>
    </row>
    <row r="11" spans="1:8" x14ac:dyDescent="0.15">
      <c r="A11" s="148" t="s">
        <v>552</v>
      </c>
      <c r="B11" s="153"/>
      <c r="C11" s="154"/>
      <c r="D11" s="155">
        <v>46883</v>
      </c>
      <c r="E11" s="156"/>
      <c r="F11" s="157">
        <v>35156</v>
      </c>
      <c r="G11" s="158"/>
      <c r="H11" s="159"/>
    </row>
    <row r="12" spans="1:8" x14ac:dyDescent="0.15">
      <c r="A12" s="160"/>
      <c r="B12" s="161"/>
      <c r="C12" s="168"/>
      <c r="D12" s="163">
        <v>26745</v>
      </c>
      <c r="E12" s="164"/>
      <c r="F12" s="165">
        <v>22430</v>
      </c>
      <c r="G12" s="166"/>
      <c r="H12" s="167"/>
    </row>
    <row r="13" spans="1:8" x14ac:dyDescent="0.15">
      <c r="A13" s="148"/>
      <c r="B13" s="153"/>
      <c r="C13" s="169"/>
      <c r="D13" s="170">
        <v>65736</v>
      </c>
      <c r="E13" s="171"/>
      <c r="F13" s="172">
        <v>36752</v>
      </c>
      <c r="G13" s="173"/>
      <c r="H13" s="159"/>
    </row>
    <row r="14" spans="1:8" x14ac:dyDescent="0.15">
      <c r="A14" s="160"/>
      <c r="B14" s="161"/>
      <c r="C14" s="162"/>
      <c r="D14" s="163">
        <v>34646</v>
      </c>
      <c r="E14" s="164"/>
      <c r="F14" s="165">
        <v>23320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4.2300000000000004</v>
      </c>
      <c r="C19" s="174">
        <f>ROUND(VALUE(SUBSTITUTE(実質収支比率等に係る経年分析!G$48,"▲","-")),2)</f>
        <v>3.92</v>
      </c>
      <c r="D19" s="174">
        <f>ROUND(VALUE(SUBSTITUTE(実質収支比率等に係る経年分析!H$48,"▲","-")),2)</f>
        <v>2.89</v>
      </c>
      <c r="E19" s="174">
        <f>ROUND(VALUE(SUBSTITUTE(実質収支比率等に係る経年分析!I$48,"▲","-")),2)</f>
        <v>4.6500000000000004</v>
      </c>
      <c r="F19" s="174">
        <f>ROUND(VALUE(SUBSTITUTE(実質収支比率等に係る経年分析!J$48,"▲","-")),2)</f>
        <v>3.9</v>
      </c>
    </row>
    <row r="20" spans="1:11" x14ac:dyDescent="0.15">
      <c r="A20" s="174" t="s">
        <v>57</v>
      </c>
      <c r="B20" s="174">
        <f>ROUND(VALUE(SUBSTITUTE(実質収支比率等に係る経年分析!F$47,"▲","-")),2)</f>
        <v>9.08</v>
      </c>
      <c r="C20" s="174">
        <f>ROUND(VALUE(SUBSTITUTE(実質収支比率等に係る経年分析!G$47,"▲","-")),2)</f>
        <v>8.92</v>
      </c>
      <c r="D20" s="174">
        <f>ROUND(VALUE(SUBSTITUTE(実質収支比率等に係る経年分析!H$47,"▲","-")),2)</f>
        <v>8.84</v>
      </c>
      <c r="E20" s="174">
        <f>ROUND(VALUE(SUBSTITUTE(実質収支比率等に係る経年分析!I$47,"▲","-")),2)</f>
        <v>9.52</v>
      </c>
      <c r="F20" s="174">
        <f>ROUND(VALUE(SUBSTITUTE(実質収支比率等に係る経年分析!J$47,"▲","-")),2)</f>
        <v>10.37</v>
      </c>
    </row>
    <row r="21" spans="1:11" x14ac:dyDescent="0.15">
      <c r="A21" s="174" t="s">
        <v>58</v>
      </c>
      <c r="B21" s="174">
        <f>IF(ISNUMBER(VALUE(SUBSTITUTE(実質収支比率等に係る経年分析!F$49,"▲","-"))),ROUND(VALUE(SUBSTITUTE(実質収支比率等に係る経年分析!F$49,"▲","-")),2),NA())</f>
        <v>0.11</v>
      </c>
      <c r="C21" s="174">
        <f>IF(ISNUMBER(VALUE(SUBSTITUTE(実質収支比率等に係る経年分析!G$49,"▲","-"))),ROUND(VALUE(SUBSTITUTE(実質収支比率等に係る経年分析!G$49,"▲","-")),2),NA())</f>
        <v>-0.5</v>
      </c>
      <c r="D21" s="174">
        <f>IF(ISNUMBER(VALUE(SUBSTITUTE(実質収支比率等に係る経年分析!H$49,"▲","-"))),ROUND(VALUE(SUBSTITUTE(実質収支比率等に係る経年分析!H$49,"▲","-")),2),NA())</f>
        <v>-0.82</v>
      </c>
      <c r="E21" s="174">
        <f>IF(ISNUMBER(VALUE(SUBSTITUTE(実質収支比率等に係る経年分析!I$49,"▲","-"))),ROUND(VALUE(SUBSTITUTE(実質収支比率等に係る経年分析!I$49,"▲","-")),2),NA())</f>
        <v>2.84</v>
      </c>
      <c r="F21" s="174">
        <f>IF(ISNUMBER(VALUE(SUBSTITUTE(実質収支比率等に係る経年分析!J$49,"▲","-"))),ROUND(VALUE(SUBSTITUTE(実質収支比率等に係る経年分析!J$49,"▲","-")),2),NA())</f>
        <v>-0.19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0.36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0.19</v>
      </c>
    </row>
    <row r="31" spans="1:11" x14ac:dyDescent="0.15">
      <c r="A31" s="175" t="str">
        <f>IF(連結実質赤字比率に係る赤字・黒字の構成分析!C$39="",NA(),連結実質赤字比率に係る赤字・黒字の構成分析!C$39)</f>
        <v>公設地方卸売市場事業会計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1.34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0.92</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1.1100000000000001</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4.2300000000000004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3.92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2.88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4.6399999999999997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3.89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3.64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4.28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4.42</v>
      </c>
    </row>
    <row r="36" spans="1:16" x14ac:dyDescent="0.15">
      <c r="A36" s="175" t="str">
        <f>IF(連結実質赤字比率に係る赤字・黒字の構成分析!C$34="",NA(),連結実質赤字比率に係る赤字・黒字の構成分析!C$34)</f>
        <v>市立病院事業会計</v>
      </c>
      <c r="B36" s="175">
        <f>IF(ROUND(VALUE(SUBSTITUTE(連結実質赤字比率に係る赤字・黒字の構成分析!F$34,"▲", "-")), 2) &lt; 0, ABS(ROUND(VALUE(SUBSTITUTE(連結実質赤字比率に係る赤字・黒字の構成分析!F$34,"▲", "-")), 2)), NA())</f>
        <v>2.25</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3.28</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0.56000000000000005</v>
      </c>
      <c r="G36" s="175" t="e">
        <f>IF(ROUND(VALUE(SUBSTITUTE(連結実質赤字比率に係る赤字・黒字の構成分析!H$34,"▲", "-")), 2) &gt;= 0, ABS(ROUND(VALUE(SUBSTITUTE(連結実質赤字比率に係る赤字・黒字の構成分析!H$34,"▲", "-")), 2)), NA())</f>
        <v>#N/A</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6.13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7379</v>
      </c>
      <c r="E42" s="176"/>
      <c r="F42" s="176"/>
      <c r="G42" s="176">
        <f>'実質公債費比率（分子）の構造'!L$52</f>
        <v>7163</v>
      </c>
      <c r="H42" s="176"/>
      <c r="I42" s="176"/>
      <c r="J42" s="176">
        <f>'実質公債費比率（分子）の構造'!M$52</f>
        <v>7191</v>
      </c>
      <c r="K42" s="176"/>
      <c r="L42" s="176"/>
      <c r="M42" s="176">
        <f>'実質公債費比率（分子）の構造'!N$52</f>
        <v>7124</v>
      </c>
      <c r="N42" s="176"/>
      <c r="O42" s="176"/>
      <c r="P42" s="176">
        <f>'実質公債費比率（分子）の構造'!O$52</f>
        <v>7078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115</v>
      </c>
      <c r="C44" s="176"/>
      <c r="D44" s="176"/>
      <c r="E44" s="176">
        <f>'実質公債費比率（分子）の構造'!L$50</f>
        <v>136</v>
      </c>
      <c r="F44" s="176"/>
      <c r="G44" s="176"/>
      <c r="H44" s="176">
        <f>'実質公債費比率（分子）の構造'!M$50</f>
        <v>157</v>
      </c>
      <c r="I44" s="176"/>
      <c r="J44" s="176"/>
      <c r="K44" s="176">
        <f>'実質公債費比率（分子）の構造'!N$50</f>
        <v>262</v>
      </c>
      <c r="L44" s="176"/>
      <c r="M44" s="176"/>
      <c r="N44" s="176">
        <f>'実質公債費比率（分子）の構造'!O$50</f>
        <v>178</v>
      </c>
      <c r="O44" s="176"/>
      <c r="P44" s="176"/>
    </row>
    <row r="45" spans="1:16" x14ac:dyDescent="0.15">
      <c r="A45" s="176" t="s">
        <v>68</v>
      </c>
      <c r="B45" s="176">
        <f>'実質公債費比率（分子）の構造'!K$49</f>
        <v>451</v>
      </c>
      <c r="C45" s="176"/>
      <c r="D45" s="176"/>
      <c r="E45" s="176">
        <f>'実質公債費比率（分子）の構造'!L$49</f>
        <v>396</v>
      </c>
      <c r="F45" s="176"/>
      <c r="G45" s="176"/>
      <c r="H45" s="176">
        <f>'実質公債費比率（分子）の構造'!M$49</f>
        <v>401</v>
      </c>
      <c r="I45" s="176"/>
      <c r="J45" s="176"/>
      <c r="K45" s="176">
        <f>'実質公債費比率（分子）の構造'!N$49</f>
        <v>359</v>
      </c>
      <c r="L45" s="176"/>
      <c r="M45" s="176"/>
      <c r="N45" s="176">
        <f>'実質公債費比率（分子）の構造'!O$49</f>
        <v>362</v>
      </c>
      <c r="O45" s="176"/>
      <c r="P45" s="176"/>
    </row>
    <row r="46" spans="1:16" x14ac:dyDescent="0.15">
      <c r="A46" s="176" t="s">
        <v>69</v>
      </c>
      <c r="B46" s="176">
        <f>'実質公債費比率（分子）の構造'!K$48</f>
        <v>1749</v>
      </c>
      <c r="C46" s="176"/>
      <c r="D46" s="176"/>
      <c r="E46" s="176">
        <f>'実質公債費比率（分子）の構造'!L$48</f>
        <v>1648</v>
      </c>
      <c r="F46" s="176"/>
      <c r="G46" s="176"/>
      <c r="H46" s="176">
        <f>'実質公債費比率（分子）の構造'!M$48</f>
        <v>1686</v>
      </c>
      <c r="I46" s="176"/>
      <c r="J46" s="176"/>
      <c r="K46" s="176">
        <f>'実質公債費比率（分子）の構造'!N$48</f>
        <v>1694</v>
      </c>
      <c r="L46" s="176"/>
      <c r="M46" s="176"/>
      <c r="N46" s="176">
        <f>'実質公債費比率（分子）の構造'!O$48</f>
        <v>1651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7340</v>
      </c>
      <c r="C49" s="176"/>
      <c r="D49" s="176"/>
      <c r="E49" s="176">
        <f>'実質公債費比率（分子）の構造'!L$45</f>
        <v>7207</v>
      </c>
      <c r="F49" s="176"/>
      <c r="G49" s="176"/>
      <c r="H49" s="176">
        <f>'実質公債費比率（分子）の構造'!M$45</f>
        <v>7196</v>
      </c>
      <c r="I49" s="176"/>
      <c r="J49" s="176"/>
      <c r="K49" s="176">
        <f>'実質公債費比率（分子）の構造'!N$45</f>
        <v>7446</v>
      </c>
      <c r="L49" s="176"/>
      <c r="M49" s="176"/>
      <c r="N49" s="176">
        <f>'実質公債費比率（分子）の構造'!O$45</f>
        <v>7703</v>
      </c>
      <c r="O49" s="176"/>
      <c r="P49" s="176"/>
    </row>
    <row r="50" spans="1:16" x14ac:dyDescent="0.15">
      <c r="A50" s="176" t="s">
        <v>73</v>
      </c>
      <c r="B50" s="176" t="e">
        <f>NA()</f>
        <v>#N/A</v>
      </c>
      <c r="C50" s="176">
        <f>IF(ISNUMBER('実質公債費比率（分子）の構造'!K$53),'実質公債費比率（分子）の構造'!K$53,NA())</f>
        <v>2276</v>
      </c>
      <c r="D50" s="176" t="e">
        <f>NA()</f>
        <v>#N/A</v>
      </c>
      <c r="E50" s="176" t="e">
        <f>NA()</f>
        <v>#N/A</v>
      </c>
      <c r="F50" s="176">
        <f>IF(ISNUMBER('実質公債費比率（分子）の構造'!L$53),'実質公債費比率（分子）の構造'!L$53,NA())</f>
        <v>2224</v>
      </c>
      <c r="G50" s="176" t="e">
        <f>NA()</f>
        <v>#N/A</v>
      </c>
      <c r="H50" s="176" t="e">
        <f>NA()</f>
        <v>#N/A</v>
      </c>
      <c r="I50" s="176">
        <f>IF(ISNUMBER('実質公債費比率（分子）の構造'!M$53),'実質公債費比率（分子）の構造'!M$53,NA())</f>
        <v>2249</v>
      </c>
      <c r="J50" s="176" t="e">
        <f>NA()</f>
        <v>#N/A</v>
      </c>
      <c r="K50" s="176" t="e">
        <f>NA()</f>
        <v>#N/A</v>
      </c>
      <c r="L50" s="176">
        <f>IF(ISNUMBER('実質公債費比率（分子）の構造'!N$53),'実質公債費比率（分子）の構造'!N$53,NA())</f>
        <v>2637</v>
      </c>
      <c r="M50" s="176" t="e">
        <f>NA()</f>
        <v>#N/A</v>
      </c>
      <c r="N50" s="176" t="e">
        <f>NA()</f>
        <v>#N/A</v>
      </c>
      <c r="O50" s="176">
        <f>IF(ISNUMBER('実質公債費比率（分子）の構造'!O$53),'実質公債費比率（分子）の構造'!O$53,NA())</f>
        <v>2816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62410</v>
      </c>
      <c r="E56" s="175"/>
      <c r="F56" s="175"/>
      <c r="G56" s="175">
        <f>'将来負担比率（分子）の構造'!J$52</f>
        <v>62266</v>
      </c>
      <c r="H56" s="175"/>
      <c r="I56" s="175"/>
      <c r="J56" s="175">
        <f>'将来負担比率（分子）の構造'!K$52</f>
        <v>62551</v>
      </c>
      <c r="K56" s="175"/>
      <c r="L56" s="175"/>
      <c r="M56" s="175">
        <f>'将来負担比率（分子）の構造'!L$52</f>
        <v>61466</v>
      </c>
      <c r="N56" s="175"/>
      <c r="O56" s="175"/>
      <c r="P56" s="175">
        <f>'将来負担比率（分子）の構造'!M$52</f>
        <v>59237</v>
      </c>
    </row>
    <row r="57" spans="1:16" x14ac:dyDescent="0.15">
      <c r="A57" s="175" t="s">
        <v>44</v>
      </c>
      <c r="B57" s="175"/>
      <c r="C57" s="175"/>
      <c r="D57" s="175">
        <f>'将来負担比率（分子）の構造'!I$51</f>
        <v>22496</v>
      </c>
      <c r="E57" s="175"/>
      <c r="F57" s="175"/>
      <c r="G57" s="175">
        <f>'将来負担比率（分子）の構造'!J$51</f>
        <v>23460</v>
      </c>
      <c r="H57" s="175"/>
      <c r="I57" s="175"/>
      <c r="J57" s="175">
        <f>'将来負担比率（分子）の構造'!K$51</f>
        <v>24414</v>
      </c>
      <c r="K57" s="175"/>
      <c r="L57" s="175"/>
      <c r="M57" s="175">
        <f>'将来負担比率（分子）の構造'!L$51</f>
        <v>24041</v>
      </c>
      <c r="N57" s="175"/>
      <c r="O57" s="175"/>
      <c r="P57" s="175">
        <f>'将来負担比率（分子）の構造'!M$51</f>
        <v>22594</v>
      </c>
    </row>
    <row r="58" spans="1:16" x14ac:dyDescent="0.15">
      <c r="A58" s="175" t="s">
        <v>43</v>
      </c>
      <c r="B58" s="175"/>
      <c r="C58" s="175"/>
      <c r="D58" s="175">
        <f>'将来負担比率（分子）の構造'!I$50</f>
        <v>11155</v>
      </c>
      <c r="E58" s="175"/>
      <c r="F58" s="175"/>
      <c r="G58" s="175">
        <f>'将来負担比率（分子）の構造'!J$50</f>
        <v>11835</v>
      </c>
      <c r="H58" s="175"/>
      <c r="I58" s="175"/>
      <c r="J58" s="175">
        <f>'将来負担比率（分子）の構造'!K$50</f>
        <v>12143</v>
      </c>
      <c r="K58" s="175"/>
      <c r="L58" s="175"/>
      <c r="M58" s="175">
        <f>'将来負担比率（分子）の構造'!L$50</f>
        <v>14488</v>
      </c>
      <c r="N58" s="175"/>
      <c r="O58" s="175"/>
      <c r="P58" s="175">
        <f>'将来負担比率（分子）の構造'!M$50</f>
        <v>15874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6424</v>
      </c>
      <c r="C62" s="175"/>
      <c r="D62" s="175"/>
      <c r="E62" s="175">
        <f>'将来負担比率（分子）の構造'!J$45</f>
        <v>6237</v>
      </c>
      <c r="F62" s="175"/>
      <c r="G62" s="175"/>
      <c r="H62" s="175">
        <f>'将来負担比率（分子）の構造'!K$45</f>
        <v>6319</v>
      </c>
      <c r="I62" s="175"/>
      <c r="J62" s="175"/>
      <c r="K62" s="175">
        <f>'将来負担比率（分子）の構造'!L$45</f>
        <v>6553</v>
      </c>
      <c r="L62" s="175"/>
      <c r="M62" s="175"/>
      <c r="N62" s="175">
        <f>'将来負担比率（分子）の構造'!M$45</f>
        <v>6670</v>
      </c>
      <c r="O62" s="175"/>
      <c r="P62" s="175"/>
    </row>
    <row r="63" spans="1:16" x14ac:dyDescent="0.15">
      <c r="A63" s="175" t="s">
        <v>36</v>
      </c>
      <c r="B63" s="175">
        <f>'将来負担比率（分子）の構造'!I$44</f>
        <v>5021</v>
      </c>
      <c r="C63" s="175"/>
      <c r="D63" s="175"/>
      <c r="E63" s="175">
        <f>'将来負担比率（分子）の構造'!J$44</f>
        <v>4394</v>
      </c>
      <c r="F63" s="175"/>
      <c r="G63" s="175"/>
      <c r="H63" s="175">
        <f>'将来負担比率（分子）の構造'!K$44</f>
        <v>4312</v>
      </c>
      <c r="I63" s="175"/>
      <c r="J63" s="175"/>
      <c r="K63" s="175">
        <f>'将来負担比率（分子）の構造'!L$44</f>
        <v>4232</v>
      </c>
      <c r="L63" s="175"/>
      <c r="M63" s="175"/>
      <c r="N63" s="175">
        <f>'将来負担比率（分子）の構造'!M$44</f>
        <v>4412</v>
      </c>
      <c r="O63" s="175"/>
      <c r="P63" s="175"/>
    </row>
    <row r="64" spans="1:16" x14ac:dyDescent="0.15">
      <c r="A64" s="175" t="s">
        <v>35</v>
      </c>
      <c r="B64" s="175">
        <f>'将来負担比率（分子）の構造'!I$43</f>
        <v>19963</v>
      </c>
      <c r="C64" s="175"/>
      <c r="D64" s="175"/>
      <c r="E64" s="175">
        <f>'将来負担比率（分子）の構造'!J$43</f>
        <v>19360</v>
      </c>
      <c r="F64" s="175"/>
      <c r="G64" s="175"/>
      <c r="H64" s="175">
        <f>'将来負担比率（分子）の構造'!K$43</f>
        <v>18540</v>
      </c>
      <c r="I64" s="175"/>
      <c r="J64" s="175"/>
      <c r="K64" s="175">
        <f>'将来負担比率（分子）の構造'!L$43</f>
        <v>18166</v>
      </c>
      <c r="L64" s="175"/>
      <c r="M64" s="175"/>
      <c r="N64" s="175">
        <f>'将来負担比率（分子）の構造'!M$43</f>
        <v>17494</v>
      </c>
      <c r="O64" s="175"/>
      <c r="P64" s="175"/>
    </row>
    <row r="65" spans="1:16" x14ac:dyDescent="0.15">
      <c r="A65" s="175" t="s">
        <v>34</v>
      </c>
      <c r="B65" s="175">
        <f>'将来負担比率（分子）の構造'!I$42</f>
        <v>2043</v>
      </c>
      <c r="C65" s="175"/>
      <c r="D65" s="175"/>
      <c r="E65" s="175">
        <f>'将来負担比率（分子）の構造'!J$42</f>
        <v>2037</v>
      </c>
      <c r="F65" s="175"/>
      <c r="G65" s="175"/>
      <c r="H65" s="175">
        <f>'将来負担比率（分子）の構造'!K$42</f>
        <v>1824</v>
      </c>
      <c r="I65" s="175"/>
      <c r="J65" s="175"/>
      <c r="K65" s="175">
        <f>'将来負担比率（分子）の構造'!L$42</f>
        <v>1656</v>
      </c>
      <c r="L65" s="175"/>
      <c r="M65" s="175"/>
      <c r="N65" s="175">
        <f>'将来負担比率（分子）の構造'!M$42</f>
        <v>3713</v>
      </c>
      <c r="O65" s="175"/>
      <c r="P65" s="175"/>
    </row>
    <row r="66" spans="1:16" x14ac:dyDescent="0.15">
      <c r="A66" s="175" t="s">
        <v>33</v>
      </c>
      <c r="B66" s="175">
        <f>'将来負担比率（分子）の構造'!I$41</f>
        <v>84838</v>
      </c>
      <c r="C66" s="175"/>
      <c r="D66" s="175"/>
      <c r="E66" s="175">
        <f>'将来負担比率（分子）の構造'!J$41</f>
        <v>87492</v>
      </c>
      <c r="F66" s="175"/>
      <c r="G66" s="175"/>
      <c r="H66" s="175">
        <f>'将来負担比率（分子）の構造'!K$41</f>
        <v>91069</v>
      </c>
      <c r="I66" s="175"/>
      <c r="J66" s="175"/>
      <c r="K66" s="175">
        <f>'将来負担比率（分子）の構造'!L$41</f>
        <v>90918</v>
      </c>
      <c r="L66" s="175"/>
      <c r="M66" s="175"/>
      <c r="N66" s="175">
        <f>'将来負担比率（分子）の構造'!M$41</f>
        <v>88144</v>
      </c>
      <c r="O66" s="175"/>
      <c r="P66" s="175"/>
    </row>
    <row r="67" spans="1:16" x14ac:dyDescent="0.15">
      <c r="A67" s="175" t="s">
        <v>77</v>
      </c>
      <c r="B67" s="175" t="e">
        <f>NA()</f>
        <v>#N/A</v>
      </c>
      <c r="C67" s="175">
        <f>IF(ISNUMBER('将来負担比率（分子）の構造'!I$53), IF('将来負担比率（分子）の構造'!I$53 &lt; 0, 0, '将来負担比率（分子）の構造'!I$53), NA())</f>
        <v>22229</v>
      </c>
      <c r="D67" s="175" t="e">
        <f>NA()</f>
        <v>#N/A</v>
      </c>
      <c r="E67" s="175" t="e">
        <f>NA()</f>
        <v>#N/A</v>
      </c>
      <c r="F67" s="175">
        <f>IF(ISNUMBER('将来負担比率（分子）の構造'!J$53), IF('将来負担比率（分子）の構造'!J$53 &lt; 0, 0, '将来負担比率（分子）の構造'!J$53), NA())</f>
        <v>21960</v>
      </c>
      <c r="G67" s="175" t="e">
        <f>NA()</f>
        <v>#N/A</v>
      </c>
      <c r="H67" s="175" t="e">
        <f>NA()</f>
        <v>#N/A</v>
      </c>
      <c r="I67" s="175">
        <f>IF(ISNUMBER('将来負担比率（分子）の構造'!K$53), IF('将来負担比率（分子）の構造'!K$53 &lt; 0, 0, '将来負担比率（分子）の構造'!K$53), NA())</f>
        <v>22956</v>
      </c>
      <c r="J67" s="175" t="e">
        <f>NA()</f>
        <v>#N/A</v>
      </c>
      <c r="K67" s="175" t="e">
        <f>NA()</f>
        <v>#N/A</v>
      </c>
      <c r="L67" s="175">
        <f>IF(ISNUMBER('将来負担比率（分子）の構造'!L$53), IF('将来負担比率（分子）の構造'!L$53 &lt; 0, 0, '将来負担比率（分子）の構造'!L$53), NA())</f>
        <v>21530</v>
      </c>
      <c r="M67" s="175" t="e">
        <f>NA()</f>
        <v>#N/A</v>
      </c>
      <c r="N67" s="175" t="e">
        <f>NA()</f>
        <v>#N/A</v>
      </c>
      <c r="O67" s="175">
        <f>IF(ISNUMBER('将来負担比率（分子）の構造'!M$53), IF('将来負担比率（分子）の構造'!M$53 &lt; 0, 0, '将来負担比率（分子）の構造'!M$53), NA())</f>
        <v>22728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3564</v>
      </c>
      <c r="C72" s="179">
        <f>基金残高に係る経年分析!G55</f>
        <v>3974</v>
      </c>
      <c r="D72" s="179">
        <f>基金残高に係る経年分析!H55</f>
        <v>4243</v>
      </c>
    </row>
    <row r="73" spans="1:16" x14ac:dyDescent="0.15">
      <c r="A73" s="178" t="s">
        <v>80</v>
      </c>
      <c r="B73" s="179">
        <f>基金残高に係る経年分析!F56</f>
        <v>2189</v>
      </c>
      <c r="C73" s="179">
        <f>基金残高に係る経年分析!G56</f>
        <v>2852</v>
      </c>
      <c r="D73" s="179">
        <f>基金残高に係る経年分析!H56</f>
        <v>3276</v>
      </c>
    </row>
    <row r="74" spans="1:16" x14ac:dyDescent="0.15">
      <c r="A74" s="178" t="s">
        <v>81</v>
      </c>
      <c r="B74" s="179">
        <f>基金残高に係る経年分析!F57</f>
        <v>4482</v>
      </c>
      <c r="C74" s="179">
        <f>基金残高に係る経年分析!G57</f>
        <v>5292</v>
      </c>
      <c r="D74" s="179">
        <f>基金残高に係る経年分析!H57</f>
        <v>5844</v>
      </c>
    </row>
  </sheetData>
  <sheetProtection algorithmName="SHA-512" hashValue="T4w0kI6sSTle301PlbKMoO0flxADM8rBTm/0cIeiV8gvWwJx1ivSVlGdZD+p92UeGd1/15aJ0F79zvRANv9aug==" saltValue="hrZ9vhJ1l6A9bOaH3zVp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28806904</v>
      </c>
      <c r="S5" s="674"/>
      <c r="T5" s="674"/>
      <c r="U5" s="674"/>
      <c r="V5" s="674"/>
      <c r="W5" s="674"/>
      <c r="X5" s="674"/>
      <c r="Y5" s="702"/>
      <c r="Z5" s="715">
        <v>33.5</v>
      </c>
      <c r="AA5" s="715"/>
      <c r="AB5" s="715"/>
      <c r="AC5" s="715"/>
      <c r="AD5" s="716">
        <v>26853159</v>
      </c>
      <c r="AE5" s="716"/>
      <c r="AF5" s="716"/>
      <c r="AG5" s="716"/>
      <c r="AH5" s="716"/>
      <c r="AI5" s="716"/>
      <c r="AJ5" s="716"/>
      <c r="AK5" s="716"/>
      <c r="AL5" s="703">
        <v>65</v>
      </c>
      <c r="AM5" s="685"/>
      <c r="AN5" s="685"/>
      <c r="AO5" s="704"/>
      <c r="AP5" s="676" t="s">
        <v>230</v>
      </c>
      <c r="AQ5" s="677"/>
      <c r="AR5" s="677"/>
      <c r="AS5" s="677"/>
      <c r="AT5" s="677"/>
      <c r="AU5" s="677"/>
      <c r="AV5" s="677"/>
      <c r="AW5" s="677"/>
      <c r="AX5" s="677"/>
      <c r="AY5" s="677"/>
      <c r="AZ5" s="677"/>
      <c r="BA5" s="677"/>
      <c r="BB5" s="677"/>
      <c r="BC5" s="677"/>
      <c r="BD5" s="677"/>
      <c r="BE5" s="677"/>
      <c r="BF5" s="678"/>
      <c r="BG5" s="621">
        <v>26813504</v>
      </c>
      <c r="BH5" s="622"/>
      <c r="BI5" s="622"/>
      <c r="BJ5" s="622"/>
      <c r="BK5" s="622"/>
      <c r="BL5" s="622"/>
      <c r="BM5" s="622"/>
      <c r="BN5" s="623"/>
      <c r="BO5" s="659">
        <v>93.1</v>
      </c>
      <c r="BP5" s="659"/>
      <c r="BQ5" s="659"/>
      <c r="BR5" s="659"/>
      <c r="BS5" s="660">
        <v>396012</v>
      </c>
      <c r="BT5" s="660"/>
      <c r="BU5" s="660"/>
      <c r="BV5" s="660"/>
      <c r="BW5" s="660"/>
      <c r="BX5" s="660"/>
      <c r="BY5" s="660"/>
      <c r="BZ5" s="660"/>
      <c r="CA5" s="660"/>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851819</v>
      </c>
      <c r="S6" s="622"/>
      <c r="T6" s="622"/>
      <c r="U6" s="622"/>
      <c r="V6" s="622"/>
      <c r="W6" s="622"/>
      <c r="X6" s="622"/>
      <c r="Y6" s="623"/>
      <c r="Z6" s="659">
        <v>1</v>
      </c>
      <c r="AA6" s="659"/>
      <c r="AB6" s="659"/>
      <c r="AC6" s="659"/>
      <c r="AD6" s="660">
        <v>851819</v>
      </c>
      <c r="AE6" s="660"/>
      <c r="AF6" s="660"/>
      <c r="AG6" s="660"/>
      <c r="AH6" s="660"/>
      <c r="AI6" s="660"/>
      <c r="AJ6" s="660"/>
      <c r="AK6" s="660"/>
      <c r="AL6" s="624">
        <v>2.1</v>
      </c>
      <c r="AM6" s="625"/>
      <c r="AN6" s="625"/>
      <c r="AO6" s="661"/>
      <c r="AP6" s="618" t="s">
        <v>235</v>
      </c>
      <c r="AQ6" s="619"/>
      <c r="AR6" s="619"/>
      <c r="AS6" s="619"/>
      <c r="AT6" s="619"/>
      <c r="AU6" s="619"/>
      <c r="AV6" s="619"/>
      <c r="AW6" s="619"/>
      <c r="AX6" s="619"/>
      <c r="AY6" s="619"/>
      <c r="AZ6" s="619"/>
      <c r="BA6" s="619"/>
      <c r="BB6" s="619"/>
      <c r="BC6" s="619"/>
      <c r="BD6" s="619"/>
      <c r="BE6" s="619"/>
      <c r="BF6" s="620"/>
      <c r="BG6" s="621">
        <v>26813504</v>
      </c>
      <c r="BH6" s="622"/>
      <c r="BI6" s="622"/>
      <c r="BJ6" s="622"/>
      <c r="BK6" s="622"/>
      <c r="BL6" s="622"/>
      <c r="BM6" s="622"/>
      <c r="BN6" s="623"/>
      <c r="BO6" s="659">
        <v>93.1</v>
      </c>
      <c r="BP6" s="659"/>
      <c r="BQ6" s="659"/>
      <c r="BR6" s="659"/>
      <c r="BS6" s="660">
        <v>396012</v>
      </c>
      <c r="BT6" s="660"/>
      <c r="BU6" s="660"/>
      <c r="BV6" s="660"/>
      <c r="BW6" s="660"/>
      <c r="BX6" s="660"/>
      <c r="BY6" s="660"/>
      <c r="BZ6" s="660"/>
      <c r="CA6" s="660"/>
      <c r="CB6" s="695"/>
      <c r="CD6" s="676" t="s">
        <v>236</v>
      </c>
      <c r="CE6" s="677"/>
      <c r="CF6" s="677"/>
      <c r="CG6" s="677"/>
      <c r="CH6" s="677"/>
      <c r="CI6" s="677"/>
      <c r="CJ6" s="677"/>
      <c r="CK6" s="677"/>
      <c r="CL6" s="677"/>
      <c r="CM6" s="677"/>
      <c r="CN6" s="677"/>
      <c r="CO6" s="677"/>
      <c r="CP6" s="677"/>
      <c r="CQ6" s="678"/>
      <c r="CR6" s="621">
        <v>387361</v>
      </c>
      <c r="CS6" s="622"/>
      <c r="CT6" s="622"/>
      <c r="CU6" s="622"/>
      <c r="CV6" s="622"/>
      <c r="CW6" s="622"/>
      <c r="CX6" s="622"/>
      <c r="CY6" s="623"/>
      <c r="CZ6" s="703">
        <v>0.5</v>
      </c>
      <c r="DA6" s="685"/>
      <c r="DB6" s="685"/>
      <c r="DC6" s="705"/>
      <c r="DD6" s="627">
        <v>19973</v>
      </c>
      <c r="DE6" s="622"/>
      <c r="DF6" s="622"/>
      <c r="DG6" s="622"/>
      <c r="DH6" s="622"/>
      <c r="DI6" s="622"/>
      <c r="DJ6" s="622"/>
      <c r="DK6" s="622"/>
      <c r="DL6" s="622"/>
      <c r="DM6" s="622"/>
      <c r="DN6" s="622"/>
      <c r="DO6" s="622"/>
      <c r="DP6" s="623"/>
      <c r="DQ6" s="627">
        <v>385748</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8185</v>
      </c>
      <c r="S7" s="622"/>
      <c r="T7" s="622"/>
      <c r="U7" s="622"/>
      <c r="V7" s="622"/>
      <c r="W7" s="622"/>
      <c r="X7" s="622"/>
      <c r="Y7" s="623"/>
      <c r="Z7" s="659">
        <v>0</v>
      </c>
      <c r="AA7" s="659"/>
      <c r="AB7" s="659"/>
      <c r="AC7" s="659"/>
      <c r="AD7" s="660">
        <v>8185</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10560224</v>
      </c>
      <c r="BH7" s="622"/>
      <c r="BI7" s="622"/>
      <c r="BJ7" s="622"/>
      <c r="BK7" s="622"/>
      <c r="BL7" s="622"/>
      <c r="BM7" s="622"/>
      <c r="BN7" s="623"/>
      <c r="BO7" s="659">
        <v>36.700000000000003</v>
      </c>
      <c r="BP7" s="659"/>
      <c r="BQ7" s="659"/>
      <c r="BR7" s="659"/>
      <c r="BS7" s="660">
        <v>396012</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9333980</v>
      </c>
      <c r="CS7" s="622"/>
      <c r="CT7" s="622"/>
      <c r="CU7" s="622"/>
      <c r="CV7" s="622"/>
      <c r="CW7" s="622"/>
      <c r="CX7" s="622"/>
      <c r="CY7" s="623"/>
      <c r="CZ7" s="659">
        <v>11.1</v>
      </c>
      <c r="DA7" s="659"/>
      <c r="DB7" s="659"/>
      <c r="DC7" s="659"/>
      <c r="DD7" s="627">
        <v>579545</v>
      </c>
      <c r="DE7" s="622"/>
      <c r="DF7" s="622"/>
      <c r="DG7" s="622"/>
      <c r="DH7" s="622"/>
      <c r="DI7" s="622"/>
      <c r="DJ7" s="622"/>
      <c r="DK7" s="622"/>
      <c r="DL7" s="622"/>
      <c r="DM7" s="622"/>
      <c r="DN7" s="622"/>
      <c r="DO7" s="622"/>
      <c r="DP7" s="623"/>
      <c r="DQ7" s="627">
        <v>6307168</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60152</v>
      </c>
      <c r="S8" s="622"/>
      <c r="T8" s="622"/>
      <c r="U8" s="622"/>
      <c r="V8" s="622"/>
      <c r="W8" s="622"/>
      <c r="X8" s="622"/>
      <c r="Y8" s="623"/>
      <c r="Z8" s="659">
        <v>0.1</v>
      </c>
      <c r="AA8" s="659"/>
      <c r="AB8" s="659"/>
      <c r="AC8" s="659"/>
      <c r="AD8" s="660">
        <v>60152</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291706</v>
      </c>
      <c r="BH8" s="622"/>
      <c r="BI8" s="622"/>
      <c r="BJ8" s="622"/>
      <c r="BK8" s="622"/>
      <c r="BL8" s="622"/>
      <c r="BM8" s="622"/>
      <c r="BN8" s="623"/>
      <c r="BO8" s="659">
        <v>1</v>
      </c>
      <c r="BP8" s="659"/>
      <c r="BQ8" s="659"/>
      <c r="BR8" s="659"/>
      <c r="BS8" s="660" t="s">
        <v>242</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36923878</v>
      </c>
      <c r="CS8" s="622"/>
      <c r="CT8" s="622"/>
      <c r="CU8" s="622"/>
      <c r="CV8" s="622"/>
      <c r="CW8" s="622"/>
      <c r="CX8" s="622"/>
      <c r="CY8" s="623"/>
      <c r="CZ8" s="659">
        <v>43.8</v>
      </c>
      <c r="DA8" s="659"/>
      <c r="DB8" s="659"/>
      <c r="DC8" s="659"/>
      <c r="DD8" s="627">
        <v>1049868</v>
      </c>
      <c r="DE8" s="622"/>
      <c r="DF8" s="622"/>
      <c r="DG8" s="622"/>
      <c r="DH8" s="622"/>
      <c r="DI8" s="622"/>
      <c r="DJ8" s="622"/>
      <c r="DK8" s="622"/>
      <c r="DL8" s="622"/>
      <c r="DM8" s="622"/>
      <c r="DN8" s="622"/>
      <c r="DO8" s="622"/>
      <c r="DP8" s="623"/>
      <c r="DQ8" s="627">
        <v>14594446</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48728</v>
      </c>
      <c r="S9" s="622"/>
      <c r="T9" s="622"/>
      <c r="U9" s="622"/>
      <c r="V9" s="622"/>
      <c r="W9" s="622"/>
      <c r="X9" s="622"/>
      <c r="Y9" s="623"/>
      <c r="Z9" s="659">
        <v>0.1</v>
      </c>
      <c r="AA9" s="659"/>
      <c r="AB9" s="659"/>
      <c r="AC9" s="659"/>
      <c r="AD9" s="660">
        <v>48728</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8174546</v>
      </c>
      <c r="BH9" s="622"/>
      <c r="BI9" s="622"/>
      <c r="BJ9" s="622"/>
      <c r="BK9" s="622"/>
      <c r="BL9" s="622"/>
      <c r="BM9" s="622"/>
      <c r="BN9" s="623"/>
      <c r="BO9" s="659">
        <v>28.4</v>
      </c>
      <c r="BP9" s="659"/>
      <c r="BQ9" s="659"/>
      <c r="BR9" s="659"/>
      <c r="BS9" s="660" t="s">
        <v>242</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7267689</v>
      </c>
      <c r="CS9" s="622"/>
      <c r="CT9" s="622"/>
      <c r="CU9" s="622"/>
      <c r="CV9" s="622"/>
      <c r="CW9" s="622"/>
      <c r="CX9" s="622"/>
      <c r="CY9" s="623"/>
      <c r="CZ9" s="659">
        <v>8.6</v>
      </c>
      <c r="DA9" s="659"/>
      <c r="DB9" s="659"/>
      <c r="DC9" s="659"/>
      <c r="DD9" s="627">
        <v>275018</v>
      </c>
      <c r="DE9" s="622"/>
      <c r="DF9" s="622"/>
      <c r="DG9" s="622"/>
      <c r="DH9" s="622"/>
      <c r="DI9" s="622"/>
      <c r="DJ9" s="622"/>
      <c r="DK9" s="622"/>
      <c r="DL9" s="622"/>
      <c r="DM9" s="622"/>
      <c r="DN9" s="622"/>
      <c r="DO9" s="622"/>
      <c r="DP9" s="623"/>
      <c r="DQ9" s="627">
        <v>5130196</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242</v>
      </c>
      <c r="AA10" s="659"/>
      <c r="AB10" s="659"/>
      <c r="AC10" s="659"/>
      <c r="AD10" s="660" t="s">
        <v>130</v>
      </c>
      <c r="AE10" s="660"/>
      <c r="AF10" s="660"/>
      <c r="AG10" s="660"/>
      <c r="AH10" s="660"/>
      <c r="AI10" s="660"/>
      <c r="AJ10" s="660"/>
      <c r="AK10" s="660"/>
      <c r="AL10" s="624" t="s">
        <v>242</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629981</v>
      </c>
      <c r="BH10" s="622"/>
      <c r="BI10" s="622"/>
      <c r="BJ10" s="622"/>
      <c r="BK10" s="622"/>
      <c r="BL10" s="622"/>
      <c r="BM10" s="622"/>
      <c r="BN10" s="623"/>
      <c r="BO10" s="659">
        <v>2.2000000000000002</v>
      </c>
      <c r="BP10" s="659"/>
      <c r="BQ10" s="659"/>
      <c r="BR10" s="659"/>
      <c r="BS10" s="660">
        <v>60457</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v>334115</v>
      </c>
      <c r="CS10" s="622"/>
      <c r="CT10" s="622"/>
      <c r="CU10" s="622"/>
      <c r="CV10" s="622"/>
      <c r="CW10" s="622"/>
      <c r="CX10" s="622"/>
      <c r="CY10" s="623"/>
      <c r="CZ10" s="659">
        <v>0.4</v>
      </c>
      <c r="DA10" s="659"/>
      <c r="DB10" s="659"/>
      <c r="DC10" s="659"/>
      <c r="DD10" s="627">
        <v>737</v>
      </c>
      <c r="DE10" s="622"/>
      <c r="DF10" s="622"/>
      <c r="DG10" s="622"/>
      <c r="DH10" s="622"/>
      <c r="DI10" s="622"/>
      <c r="DJ10" s="622"/>
      <c r="DK10" s="622"/>
      <c r="DL10" s="622"/>
      <c r="DM10" s="622"/>
      <c r="DN10" s="622"/>
      <c r="DO10" s="622"/>
      <c r="DP10" s="623"/>
      <c r="DQ10" s="627">
        <v>188550</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4633407</v>
      </c>
      <c r="S11" s="622"/>
      <c r="T11" s="622"/>
      <c r="U11" s="622"/>
      <c r="V11" s="622"/>
      <c r="W11" s="622"/>
      <c r="X11" s="622"/>
      <c r="Y11" s="623"/>
      <c r="Z11" s="624">
        <v>5.4</v>
      </c>
      <c r="AA11" s="625"/>
      <c r="AB11" s="625"/>
      <c r="AC11" s="626"/>
      <c r="AD11" s="627">
        <v>4633407</v>
      </c>
      <c r="AE11" s="622"/>
      <c r="AF11" s="622"/>
      <c r="AG11" s="622"/>
      <c r="AH11" s="622"/>
      <c r="AI11" s="622"/>
      <c r="AJ11" s="622"/>
      <c r="AK11" s="623"/>
      <c r="AL11" s="624">
        <v>11.2</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1463991</v>
      </c>
      <c r="BH11" s="622"/>
      <c r="BI11" s="622"/>
      <c r="BJ11" s="622"/>
      <c r="BK11" s="622"/>
      <c r="BL11" s="622"/>
      <c r="BM11" s="622"/>
      <c r="BN11" s="623"/>
      <c r="BO11" s="659">
        <v>5.0999999999999996</v>
      </c>
      <c r="BP11" s="659"/>
      <c r="BQ11" s="659"/>
      <c r="BR11" s="659"/>
      <c r="BS11" s="660">
        <v>335555</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479734</v>
      </c>
      <c r="CS11" s="622"/>
      <c r="CT11" s="622"/>
      <c r="CU11" s="622"/>
      <c r="CV11" s="622"/>
      <c r="CW11" s="622"/>
      <c r="CX11" s="622"/>
      <c r="CY11" s="623"/>
      <c r="CZ11" s="659">
        <v>0.6</v>
      </c>
      <c r="DA11" s="659"/>
      <c r="DB11" s="659"/>
      <c r="DC11" s="659"/>
      <c r="DD11" s="627">
        <v>9344</v>
      </c>
      <c r="DE11" s="622"/>
      <c r="DF11" s="622"/>
      <c r="DG11" s="622"/>
      <c r="DH11" s="622"/>
      <c r="DI11" s="622"/>
      <c r="DJ11" s="622"/>
      <c r="DK11" s="622"/>
      <c r="DL11" s="622"/>
      <c r="DM11" s="622"/>
      <c r="DN11" s="622"/>
      <c r="DO11" s="622"/>
      <c r="DP11" s="623"/>
      <c r="DQ11" s="627">
        <v>392024</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144738</v>
      </c>
      <c r="S12" s="622"/>
      <c r="T12" s="622"/>
      <c r="U12" s="622"/>
      <c r="V12" s="622"/>
      <c r="W12" s="622"/>
      <c r="X12" s="622"/>
      <c r="Y12" s="623"/>
      <c r="Z12" s="659">
        <v>0.2</v>
      </c>
      <c r="AA12" s="659"/>
      <c r="AB12" s="659"/>
      <c r="AC12" s="659"/>
      <c r="AD12" s="660">
        <v>144738</v>
      </c>
      <c r="AE12" s="660"/>
      <c r="AF12" s="660"/>
      <c r="AG12" s="660"/>
      <c r="AH12" s="660"/>
      <c r="AI12" s="660"/>
      <c r="AJ12" s="660"/>
      <c r="AK12" s="660"/>
      <c r="AL12" s="624">
        <v>0.4</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13868178</v>
      </c>
      <c r="BH12" s="622"/>
      <c r="BI12" s="622"/>
      <c r="BJ12" s="622"/>
      <c r="BK12" s="622"/>
      <c r="BL12" s="622"/>
      <c r="BM12" s="622"/>
      <c r="BN12" s="623"/>
      <c r="BO12" s="659">
        <v>48.1</v>
      </c>
      <c r="BP12" s="659"/>
      <c r="BQ12" s="659"/>
      <c r="BR12" s="659"/>
      <c r="BS12" s="660" t="s">
        <v>242</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3544808</v>
      </c>
      <c r="CS12" s="622"/>
      <c r="CT12" s="622"/>
      <c r="CU12" s="622"/>
      <c r="CV12" s="622"/>
      <c r="CW12" s="622"/>
      <c r="CX12" s="622"/>
      <c r="CY12" s="623"/>
      <c r="CZ12" s="659">
        <v>4.2</v>
      </c>
      <c r="DA12" s="659"/>
      <c r="DB12" s="659"/>
      <c r="DC12" s="659"/>
      <c r="DD12" s="627">
        <v>224879</v>
      </c>
      <c r="DE12" s="622"/>
      <c r="DF12" s="622"/>
      <c r="DG12" s="622"/>
      <c r="DH12" s="622"/>
      <c r="DI12" s="622"/>
      <c r="DJ12" s="622"/>
      <c r="DK12" s="622"/>
      <c r="DL12" s="622"/>
      <c r="DM12" s="622"/>
      <c r="DN12" s="622"/>
      <c r="DO12" s="622"/>
      <c r="DP12" s="623"/>
      <c r="DQ12" s="627">
        <v>1976748</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242</v>
      </c>
      <c r="AA13" s="659"/>
      <c r="AB13" s="659"/>
      <c r="AC13" s="659"/>
      <c r="AD13" s="660" t="s">
        <v>130</v>
      </c>
      <c r="AE13" s="660"/>
      <c r="AF13" s="660"/>
      <c r="AG13" s="660"/>
      <c r="AH13" s="660"/>
      <c r="AI13" s="660"/>
      <c r="AJ13" s="660"/>
      <c r="AK13" s="660"/>
      <c r="AL13" s="624" t="s">
        <v>242</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13716550</v>
      </c>
      <c r="BH13" s="622"/>
      <c r="BI13" s="622"/>
      <c r="BJ13" s="622"/>
      <c r="BK13" s="622"/>
      <c r="BL13" s="622"/>
      <c r="BM13" s="622"/>
      <c r="BN13" s="623"/>
      <c r="BO13" s="659">
        <v>47.6</v>
      </c>
      <c r="BP13" s="659"/>
      <c r="BQ13" s="659"/>
      <c r="BR13" s="659"/>
      <c r="BS13" s="660" t="s">
        <v>130</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9166096</v>
      </c>
      <c r="CS13" s="622"/>
      <c r="CT13" s="622"/>
      <c r="CU13" s="622"/>
      <c r="CV13" s="622"/>
      <c r="CW13" s="622"/>
      <c r="CX13" s="622"/>
      <c r="CY13" s="623"/>
      <c r="CZ13" s="659">
        <v>10.9</v>
      </c>
      <c r="DA13" s="659"/>
      <c r="DB13" s="659"/>
      <c r="DC13" s="659"/>
      <c r="DD13" s="627">
        <v>4373397</v>
      </c>
      <c r="DE13" s="622"/>
      <c r="DF13" s="622"/>
      <c r="DG13" s="622"/>
      <c r="DH13" s="622"/>
      <c r="DI13" s="622"/>
      <c r="DJ13" s="622"/>
      <c r="DK13" s="622"/>
      <c r="DL13" s="622"/>
      <c r="DM13" s="622"/>
      <c r="DN13" s="622"/>
      <c r="DO13" s="622"/>
      <c r="DP13" s="623"/>
      <c r="DQ13" s="627">
        <v>4473635</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242</v>
      </c>
      <c r="S14" s="622"/>
      <c r="T14" s="622"/>
      <c r="U14" s="622"/>
      <c r="V14" s="622"/>
      <c r="W14" s="622"/>
      <c r="X14" s="622"/>
      <c r="Y14" s="623"/>
      <c r="Z14" s="659" t="s">
        <v>242</v>
      </c>
      <c r="AA14" s="659"/>
      <c r="AB14" s="659"/>
      <c r="AC14" s="659"/>
      <c r="AD14" s="660" t="s">
        <v>242</v>
      </c>
      <c r="AE14" s="660"/>
      <c r="AF14" s="660"/>
      <c r="AG14" s="660"/>
      <c r="AH14" s="660"/>
      <c r="AI14" s="660"/>
      <c r="AJ14" s="660"/>
      <c r="AK14" s="660"/>
      <c r="AL14" s="624" t="s">
        <v>130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422924</v>
      </c>
      <c r="BH14" s="622"/>
      <c r="BI14" s="622"/>
      <c r="BJ14" s="622"/>
      <c r="BK14" s="622"/>
      <c r="BL14" s="622"/>
      <c r="BM14" s="622"/>
      <c r="BN14" s="623"/>
      <c r="BO14" s="659">
        <v>1.5</v>
      </c>
      <c r="BP14" s="659"/>
      <c r="BQ14" s="659"/>
      <c r="BR14" s="659"/>
      <c r="BS14" s="660" t="s">
        <v>130</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2225969</v>
      </c>
      <c r="CS14" s="622"/>
      <c r="CT14" s="622"/>
      <c r="CU14" s="622"/>
      <c r="CV14" s="622"/>
      <c r="CW14" s="622"/>
      <c r="CX14" s="622"/>
      <c r="CY14" s="623"/>
      <c r="CZ14" s="659">
        <v>2.6</v>
      </c>
      <c r="DA14" s="659"/>
      <c r="DB14" s="659"/>
      <c r="DC14" s="659"/>
      <c r="DD14" s="627">
        <v>148278</v>
      </c>
      <c r="DE14" s="622"/>
      <c r="DF14" s="622"/>
      <c r="DG14" s="622"/>
      <c r="DH14" s="622"/>
      <c r="DI14" s="622"/>
      <c r="DJ14" s="622"/>
      <c r="DK14" s="622"/>
      <c r="DL14" s="622"/>
      <c r="DM14" s="622"/>
      <c r="DN14" s="622"/>
      <c r="DO14" s="622"/>
      <c r="DP14" s="623"/>
      <c r="DQ14" s="627">
        <v>2155679</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242</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242</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1915307</v>
      </c>
      <c r="BH15" s="622"/>
      <c r="BI15" s="622"/>
      <c r="BJ15" s="622"/>
      <c r="BK15" s="622"/>
      <c r="BL15" s="622"/>
      <c r="BM15" s="622"/>
      <c r="BN15" s="623"/>
      <c r="BO15" s="659">
        <v>6.6</v>
      </c>
      <c r="BP15" s="659"/>
      <c r="BQ15" s="659"/>
      <c r="BR15" s="659"/>
      <c r="BS15" s="660" t="s">
        <v>242</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6846274</v>
      </c>
      <c r="CS15" s="622"/>
      <c r="CT15" s="622"/>
      <c r="CU15" s="622"/>
      <c r="CV15" s="622"/>
      <c r="CW15" s="622"/>
      <c r="CX15" s="622"/>
      <c r="CY15" s="623"/>
      <c r="CZ15" s="659">
        <v>8.1</v>
      </c>
      <c r="DA15" s="659"/>
      <c r="DB15" s="659"/>
      <c r="DC15" s="659"/>
      <c r="DD15" s="627">
        <v>1209281</v>
      </c>
      <c r="DE15" s="622"/>
      <c r="DF15" s="622"/>
      <c r="DG15" s="622"/>
      <c r="DH15" s="622"/>
      <c r="DI15" s="622"/>
      <c r="DJ15" s="622"/>
      <c r="DK15" s="622"/>
      <c r="DL15" s="622"/>
      <c r="DM15" s="622"/>
      <c r="DN15" s="622"/>
      <c r="DO15" s="622"/>
      <c r="DP15" s="623"/>
      <c r="DQ15" s="627">
        <v>5511634</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50889</v>
      </c>
      <c r="S16" s="622"/>
      <c r="T16" s="622"/>
      <c r="U16" s="622"/>
      <c r="V16" s="622"/>
      <c r="W16" s="622"/>
      <c r="X16" s="622"/>
      <c r="Y16" s="623"/>
      <c r="Z16" s="659">
        <v>0.1</v>
      </c>
      <c r="AA16" s="659"/>
      <c r="AB16" s="659"/>
      <c r="AC16" s="659"/>
      <c r="AD16" s="660">
        <v>50889</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v>46871</v>
      </c>
      <c r="BH16" s="622"/>
      <c r="BI16" s="622"/>
      <c r="BJ16" s="622"/>
      <c r="BK16" s="622"/>
      <c r="BL16" s="622"/>
      <c r="BM16" s="622"/>
      <c r="BN16" s="623"/>
      <c r="BO16" s="659">
        <v>0.2</v>
      </c>
      <c r="BP16" s="659"/>
      <c r="BQ16" s="659"/>
      <c r="BR16" s="659"/>
      <c r="BS16" s="660" t="s">
        <v>130</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t="s">
        <v>242</v>
      </c>
      <c r="CS16" s="622"/>
      <c r="CT16" s="622"/>
      <c r="CU16" s="622"/>
      <c r="CV16" s="622"/>
      <c r="CW16" s="622"/>
      <c r="CX16" s="622"/>
      <c r="CY16" s="623"/>
      <c r="CZ16" s="659" t="s">
        <v>130</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379888</v>
      </c>
      <c r="S17" s="622"/>
      <c r="T17" s="622"/>
      <c r="U17" s="622"/>
      <c r="V17" s="622"/>
      <c r="W17" s="622"/>
      <c r="X17" s="622"/>
      <c r="Y17" s="623"/>
      <c r="Z17" s="659">
        <v>0.4</v>
      </c>
      <c r="AA17" s="659"/>
      <c r="AB17" s="659"/>
      <c r="AC17" s="659"/>
      <c r="AD17" s="660">
        <v>379888</v>
      </c>
      <c r="AE17" s="660"/>
      <c r="AF17" s="660"/>
      <c r="AG17" s="660"/>
      <c r="AH17" s="660"/>
      <c r="AI17" s="660"/>
      <c r="AJ17" s="660"/>
      <c r="AK17" s="660"/>
      <c r="AL17" s="624">
        <v>0.9</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242</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7703307</v>
      </c>
      <c r="CS17" s="622"/>
      <c r="CT17" s="622"/>
      <c r="CU17" s="622"/>
      <c r="CV17" s="622"/>
      <c r="CW17" s="622"/>
      <c r="CX17" s="622"/>
      <c r="CY17" s="623"/>
      <c r="CZ17" s="659">
        <v>9.1</v>
      </c>
      <c r="DA17" s="659"/>
      <c r="DB17" s="659"/>
      <c r="DC17" s="659"/>
      <c r="DD17" s="627" t="s">
        <v>130</v>
      </c>
      <c r="DE17" s="622"/>
      <c r="DF17" s="622"/>
      <c r="DG17" s="622"/>
      <c r="DH17" s="622"/>
      <c r="DI17" s="622"/>
      <c r="DJ17" s="622"/>
      <c r="DK17" s="622"/>
      <c r="DL17" s="622"/>
      <c r="DM17" s="622"/>
      <c r="DN17" s="622"/>
      <c r="DO17" s="622"/>
      <c r="DP17" s="623"/>
      <c r="DQ17" s="627">
        <v>7175917</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202882</v>
      </c>
      <c r="S18" s="622"/>
      <c r="T18" s="622"/>
      <c r="U18" s="622"/>
      <c r="V18" s="622"/>
      <c r="W18" s="622"/>
      <c r="X18" s="622"/>
      <c r="Y18" s="623"/>
      <c r="Z18" s="659">
        <v>0.2</v>
      </c>
      <c r="AA18" s="659"/>
      <c r="AB18" s="659"/>
      <c r="AC18" s="659"/>
      <c r="AD18" s="660">
        <v>202882</v>
      </c>
      <c r="AE18" s="660"/>
      <c r="AF18" s="660"/>
      <c r="AG18" s="660"/>
      <c r="AH18" s="660"/>
      <c r="AI18" s="660"/>
      <c r="AJ18" s="660"/>
      <c r="AK18" s="660"/>
      <c r="AL18" s="624">
        <v>0.5</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59" t="s">
        <v>242</v>
      </c>
      <c r="BP18" s="659"/>
      <c r="BQ18" s="659"/>
      <c r="BR18" s="659"/>
      <c r="BS18" s="660" t="s">
        <v>242</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184</v>
      </c>
      <c r="CS18" s="622"/>
      <c r="CT18" s="622"/>
      <c r="CU18" s="622"/>
      <c r="CV18" s="622"/>
      <c r="CW18" s="622"/>
      <c r="CX18" s="622"/>
      <c r="CY18" s="623"/>
      <c r="CZ18" s="659" t="s">
        <v>184</v>
      </c>
      <c r="DA18" s="659"/>
      <c r="DB18" s="659"/>
      <c r="DC18" s="659"/>
      <c r="DD18" s="627" t="s">
        <v>130</v>
      </c>
      <c r="DE18" s="622"/>
      <c r="DF18" s="622"/>
      <c r="DG18" s="622"/>
      <c r="DH18" s="622"/>
      <c r="DI18" s="622"/>
      <c r="DJ18" s="622"/>
      <c r="DK18" s="622"/>
      <c r="DL18" s="622"/>
      <c r="DM18" s="622"/>
      <c r="DN18" s="622"/>
      <c r="DO18" s="622"/>
      <c r="DP18" s="623"/>
      <c r="DQ18" s="627" t="s">
        <v>242</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202882</v>
      </c>
      <c r="S19" s="622"/>
      <c r="T19" s="622"/>
      <c r="U19" s="622"/>
      <c r="V19" s="622"/>
      <c r="W19" s="622"/>
      <c r="X19" s="622"/>
      <c r="Y19" s="623"/>
      <c r="Z19" s="659">
        <v>0.2</v>
      </c>
      <c r="AA19" s="659"/>
      <c r="AB19" s="659"/>
      <c r="AC19" s="659"/>
      <c r="AD19" s="660">
        <v>202882</v>
      </c>
      <c r="AE19" s="660"/>
      <c r="AF19" s="660"/>
      <c r="AG19" s="660"/>
      <c r="AH19" s="660"/>
      <c r="AI19" s="660"/>
      <c r="AJ19" s="660"/>
      <c r="AK19" s="660"/>
      <c r="AL19" s="624">
        <v>0.5</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1993400</v>
      </c>
      <c r="BH19" s="622"/>
      <c r="BI19" s="622"/>
      <c r="BJ19" s="622"/>
      <c r="BK19" s="622"/>
      <c r="BL19" s="622"/>
      <c r="BM19" s="622"/>
      <c r="BN19" s="623"/>
      <c r="BO19" s="659">
        <v>6.9</v>
      </c>
      <c r="BP19" s="659"/>
      <c r="BQ19" s="659"/>
      <c r="BR19" s="659"/>
      <c r="BS19" s="660" t="s">
        <v>130</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t="s">
        <v>130</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1993400</v>
      </c>
      <c r="BH20" s="622"/>
      <c r="BI20" s="622"/>
      <c r="BJ20" s="622"/>
      <c r="BK20" s="622"/>
      <c r="BL20" s="622"/>
      <c r="BM20" s="622"/>
      <c r="BN20" s="623"/>
      <c r="BO20" s="659">
        <v>6.9</v>
      </c>
      <c r="BP20" s="659"/>
      <c r="BQ20" s="659"/>
      <c r="BR20" s="659"/>
      <c r="BS20" s="660" t="s">
        <v>242</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84213211</v>
      </c>
      <c r="CS20" s="622"/>
      <c r="CT20" s="622"/>
      <c r="CU20" s="622"/>
      <c r="CV20" s="622"/>
      <c r="CW20" s="622"/>
      <c r="CX20" s="622"/>
      <c r="CY20" s="623"/>
      <c r="CZ20" s="659">
        <v>100</v>
      </c>
      <c r="DA20" s="659"/>
      <c r="DB20" s="659"/>
      <c r="DC20" s="659"/>
      <c r="DD20" s="627">
        <v>7890320</v>
      </c>
      <c r="DE20" s="622"/>
      <c r="DF20" s="622"/>
      <c r="DG20" s="622"/>
      <c r="DH20" s="622"/>
      <c r="DI20" s="622"/>
      <c r="DJ20" s="622"/>
      <c r="DK20" s="622"/>
      <c r="DL20" s="622"/>
      <c r="DM20" s="622"/>
      <c r="DN20" s="622"/>
      <c r="DO20" s="622"/>
      <c r="DP20" s="623"/>
      <c r="DQ20" s="627">
        <v>48291745</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8335094</v>
      </c>
      <c r="S21" s="622"/>
      <c r="T21" s="622"/>
      <c r="U21" s="622"/>
      <c r="V21" s="622"/>
      <c r="W21" s="622"/>
      <c r="X21" s="622"/>
      <c r="Y21" s="623"/>
      <c r="Z21" s="659">
        <v>9.6999999999999993</v>
      </c>
      <c r="AA21" s="659"/>
      <c r="AB21" s="659"/>
      <c r="AC21" s="659"/>
      <c r="AD21" s="660">
        <v>7877721</v>
      </c>
      <c r="AE21" s="660"/>
      <c r="AF21" s="660"/>
      <c r="AG21" s="660"/>
      <c r="AH21" s="660"/>
      <c r="AI21" s="660"/>
      <c r="AJ21" s="660"/>
      <c r="AK21" s="660"/>
      <c r="AL21" s="624">
        <v>19.100000000000001</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39655</v>
      </c>
      <c r="BH21" s="622"/>
      <c r="BI21" s="622"/>
      <c r="BJ21" s="622"/>
      <c r="BK21" s="622"/>
      <c r="BL21" s="622"/>
      <c r="BM21" s="622"/>
      <c r="BN21" s="623"/>
      <c r="BO21" s="659">
        <v>0.1</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7877721</v>
      </c>
      <c r="S22" s="622"/>
      <c r="T22" s="622"/>
      <c r="U22" s="622"/>
      <c r="V22" s="622"/>
      <c r="W22" s="622"/>
      <c r="X22" s="622"/>
      <c r="Y22" s="623"/>
      <c r="Z22" s="659">
        <v>9.1999999999999993</v>
      </c>
      <c r="AA22" s="659"/>
      <c r="AB22" s="659"/>
      <c r="AC22" s="659"/>
      <c r="AD22" s="660">
        <v>7877721</v>
      </c>
      <c r="AE22" s="660"/>
      <c r="AF22" s="660"/>
      <c r="AG22" s="660"/>
      <c r="AH22" s="660"/>
      <c r="AI22" s="660"/>
      <c r="AJ22" s="660"/>
      <c r="AK22" s="660"/>
      <c r="AL22" s="624">
        <v>19.100000000000001</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242</v>
      </c>
      <c r="BT22" s="660"/>
      <c r="BU22" s="660"/>
      <c r="BV22" s="660"/>
      <c r="BW22" s="660"/>
      <c r="BX22" s="660"/>
      <c r="BY22" s="660"/>
      <c r="BZ22" s="660"/>
      <c r="CA22" s="660"/>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457373</v>
      </c>
      <c r="S23" s="622"/>
      <c r="T23" s="622"/>
      <c r="U23" s="622"/>
      <c r="V23" s="622"/>
      <c r="W23" s="622"/>
      <c r="X23" s="622"/>
      <c r="Y23" s="623"/>
      <c r="Z23" s="659">
        <v>0.5</v>
      </c>
      <c r="AA23" s="659"/>
      <c r="AB23" s="659"/>
      <c r="AC23" s="659"/>
      <c r="AD23" s="660" t="s">
        <v>242</v>
      </c>
      <c r="AE23" s="660"/>
      <c r="AF23" s="660"/>
      <c r="AG23" s="660"/>
      <c r="AH23" s="660"/>
      <c r="AI23" s="660"/>
      <c r="AJ23" s="660"/>
      <c r="AK23" s="660"/>
      <c r="AL23" s="624" t="s">
        <v>242</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1953745</v>
      </c>
      <c r="BH23" s="622"/>
      <c r="BI23" s="622"/>
      <c r="BJ23" s="622"/>
      <c r="BK23" s="622"/>
      <c r="BL23" s="622"/>
      <c r="BM23" s="622"/>
      <c r="BN23" s="623"/>
      <c r="BO23" s="659">
        <v>6.8</v>
      </c>
      <c r="BP23" s="659"/>
      <c r="BQ23" s="659"/>
      <c r="BR23" s="659"/>
      <c r="BS23" s="660" t="s">
        <v>130</v>
      </c>
      <c r="BT23" s="660"/>
      <c r="BU23" s="660"/>
      <c r="BV23" s="660"/>
      <c r="BW23" s="660"/>
      <c r="BX23" s="660"/>
      <c r="BY23" s="660"/>
      <c r="BZ23" s="660"/>
      <c r="CA23" s="660"/>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242</v>
      </c>
      <c r="AE24" s="660"/>
      <c r="AF24" s="660"/>
      <c r="AG24" s="660"/>
      <c r="AH24" s="660"/>
      <c r="AI24" s="660"/>
      <c r="AJ24" s="660"/>
      <c r="AK24" s="660"/>
      <c r="AL24" s="624" t="s">
        <v>242</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184</v>
      </c>
      <c r="BP24" s="659"/>
      <c r="BQ24" s="659"/>
      <c r="BR24" s="659"/>
      <c r="BS24" s="660" t="s">
        <v>242</v>
      </c>
      <c r="BT24" s="660"/>
      <c r="BU24" s="660"/>
      <c r="BV24" s="660"/>
      <c r="BW24" s="660"/>
      <c r="BX24" s="660"/>
      <c r="BY24" s="660"/>
      <c r="BZ24" s="660"/>
      <c r="CA24" s="660"/>
      <c r="CB24" s="695"/>
      <c r="CD24" s="676" t="s">
        <v>294</v>
      </c>
      <c r="CE24" s="677"/>
      <c r="CF24" s="677"/>
      <c r="CG24" s="677"/>
      <c r="CH24" s="677"/>
      <c r="CI24" s="677"/>
      <c r="CJ24" s="677"/>
      <c r="CK24" s="677"/>
      <c r="CL24" s="677"/>
      <c r="CM24" s="677"/>
      <c r="CN24" s="677"/>
      <c r="CO24" s="677"/>
      <c r="CP24" s="677"/>
      <c r="CQ24" s="678"/>
      <c r="CR24" s="673">
        <v>44327182</v>
      </c>
      <c r="CS24" s="674"/>
      <c r="CT24" s="674"/>
      <c r="CU24" s="674"/>
      <c r="CV24" s="674"/>
      <c r="CW24" s="674"/>
      <c r="CX24" s="674"/>
      <c r="CY24" s="702"/>
      <c r="CZ24" s="703">
        <v>52.6</v>
      </c>
      <c r="DA24" s="685"/>
      <c r="DB24" s="685"/>
      <c r="DC24" s="705"/>
      <c r="DD24" s="701">
        <v>23055066</v>
      </c>
      <c r="DE24" s="674"/>
      <c r="DF24" s="674"/>
      <c r="DG24" s="674"/>
      <c r="DH24" s="674"/>
      <c r="DI24" s="674"/>
      <c r="DJ24" s="674"/>
      <c r="DK24" s="702"/>
      <c r="DL24" s="701">
        <v>21615171</v>
      </c>
      <c r="DM24" s="674"/>
      <c r="DN24" s="674"/>
      <c r="DO24" s="674"/>
      <c r="DP24" s="674"/>
      <c r="DQ24" s="674"/>
      <c r="DR24" s="674"/>
      <c r="DS24" s="674"/>
      <c r="DT24" s="674"/>
      <c r="DU24" s="674"/>
      <c r="DV24" s="702"/>
      <c r="DW24" s="703">
        <v>51.3</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43522686</v>
      </c>
      <c r="S25" s="622"/>
      <c r="T25" s="622"/>
      <c r="U25" s="622"/>
      <c r="V25" s="622"/>
      <c r="W25" s="622"/>
      <c r="X25" s="622"/>
      <c r="Y25" s="623"/>
      <c r="Z25" s="659">
        <v>50.6</v>
      </c>
      <c r="AA25" s="659"/>
      <c r="AB25" s="659"/>
      <c r="AC25" s="659"/>
      <c r="AD25" s="660">
        <v>41111568</v>
      </c>
      <c r="AE25" s="660"/>
      <c r="AF25" s="660"/>
      <c r="AG25" s="660"/>
      <c r="AH25" s="660"/>
      <c r="AI25" s="660"/>
      <c r="AJ25" s="660"/>
      <c r="AK25" s="660"/>
      <c r="AL25" s="624">
        <v>99.6</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242</v>
      </c>
      <c r="BH25" s="622"/>
      <c r="BI25" s="622"/>
      <c r="BJ25" s="622"/>
      <c r="BK25" s="622"/>
      <c r="BL25" s="622"/>
      <c r="BM25" s="622"/>
      <c r="BN25" s="623"/>
      <c r="BO25" s="659" t="s">
        <v>184</v>
      </c>
      <c r="BP25" s="659"/>
      <c r="BQ25" s="659"/>
      <c r="BR25" s="659"/>
      <c r="BS25" s="660" t="s">
        <v>130</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10524396</v>
      </c>
      <c r="CS25" s="634"/>
      <c r="CT25" s="634"/>
      <c r="CU25" s="634"/>
      <c r="CV25" s="634"/>
      <c r="CW25" s="634"/>
      <c r="CX25" s="634"/>
      <c r="CY25" s="635"/>
      <c r="CZ25" s="624">
        <v>12.5</v>
      </c>
      <c r="DA25" s="636"/>
      <c r="DB25" s="636"/>
      <c r="DC25" s="637"/>
      <c r="DD25" s="627">
        <v>9385932</v>
      </c>
      <c r="DE25" s="634"/>
      <c r="DF25" s="634"/>
      <c r="DG25" s="634"/>
      <c r="DH25" s="634"/>
      <c r="DI25" s="634"/>
      <c r="DJ25" s="634"/>
      <c r="DK25" s="635"/>
      <c r="DL25" s="627">
        <v>8070736</v>
      </c>
      <c r="DM25" s="634"/>
      <c r="DN25" s="634"/>
      <c r="DO25" s="634"/>
      <c r="DP25" s="634"/>
      <c r="DQ25" s="634"/>
      <c r="DR25" s="634"/>
      <c r="DS25" s="634"/>
      <c r="DT25" s="634"/>
      <c r="DU25" s="634"/>
      <c r="DV25" s="635"/>
      <c r="DW25" s="624">
        <v>19.100000000000001</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30286</v>
      </c>
      <c r="S26" s="622"/>
      <c r="T26" s="622"/>
      <c r="U26" s="622"/>
      <c r="V26" s="622"/>
      <c r="W26" s="622"/>
      <c r="X26" s="622"/>
      <c r="Y26" s="623"/>
      <c r="Z26" s="659">
        <v>0</v>
      </c>
      <c r="AA26" s="659"/>
      <c r="AB26" s="659"/>
      <c r="AC26" s="659"/>
      <c r="AD26" s="660">
        <v>30286</v>
      </c>
      <c r="AE26" s="660"/>
      <c r="AF26" s="660"/>
      <c r="AG26" s="660"/>
      <c r="AH26" s="660"/>
      <c r="AI26" s="660"/>
      <c r="AJ26" s="660"/>
      <c r="AK26" s="660"/>
      <c r="AL26" s="624">
        <v>0.1</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7296443</v>
      </c>
      <c r="CS26" s="622"/>
      <c r="CT26" s="622"/>
      <c r="CU26" s="622"/>
      <c r="CV26" s="622"/>
      <c r="CW26" s="622"/>
      <c r="CX26" s="622"/>
      <c r="CY26" s="623"/>
      <c r="CZ26" s="624">
        <v>8.6999999999999993</v>
      </c>
      <c r="DA26" s="636"/>
      <c r="DB26" s="636"/>
      <c r="DC26" s="637"/>
      <c r="DD26" s="627">
        <v>7296443</v>
      </c>
      <c r="DE26" s="622"/>
      <c r="DF26" s="622"/>
      <c r="DG26" s="622"/>
      <c r="DH26" s="622"/>
      <c r="DI26" s="622"/>
      <c r="DJ26" s="622"/>
      <c r="DK26" s="623"/>
      <c r="DL26" s="627" t="s">
        <v>242</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675633</v>
      </c>
      <c r="S27" s="622"/>
      <c r="T27" s="622"/>
      <c r="U27" s="622"/>
      <c r="V27" s="622"/>
      <c r="W27" s="622"/>
      <c r="X27" s="622"/>
      <c r="Y27" s="623"/>
      <c r="Z27" s="659">
        <v>0.8</v>
      </c>
      <c r="AA27" s="659"/>
      <c r="AB27" s="659"/>
      <c r="AC27" s="659"/>
      <c r="AD27" s="660" t="s">
        <v>242</v>
      </c>
      <c r="AE27" s="660"/>
      <c r="AF27" s="660"/>
      <c r="AG27" s="660"/>
      <c r="AH27" s="660"/>
      <c r="AI27" s="660"/>
      <c r="AJ27" s="660"/>
      <c r="AK27" s="660"/>
      <c r="AL27" s="624" t="s">
        <v>242</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28806904</v>
      </c>
      <c r="BH27" s="622"/>
      <c r="BI27" s="622"/>
      <c r="BJ27" s="622"/>
      <c r="BK27" s="622"/>
      <c r="BL27" s="622"/>
      <c r="BM27" s="622"/>
      <c r="BN27" s="623"/>
      <c r="BO27" s="659">
        <v>100</v>
      </c>
      <c r="BP27" s="659"/>
      <c r="BQ27" s="659"/>
      <c r="BR27" s="659"/>
      <c r="BS27" s="660">
        <v>396012</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26099479</v>
      </c>
      <c r="CS27" s="634"/>
      <c r="CT27" s="634"/>
      <c r="CU27" s="634"/>
      <c r="CV27" s="634"/>
      <c r="CW27" s="634"/>
      <c r="CX27" s="634"/>
      <c r="CY27" s="635"/>
      <c r="CZ27" s="624">
        <v>31</v>
      </c>
      <c r="DA27" s="636"/>
      <c r="DB27" s="636"/>
      <c r="DC27" s="637"/>
      <c r="DD27" s="627">
        <v>6493217</v>
      </c>
      <c r="DE27" s="634"/>
      <c r="DF27" s="634"/>
      <c r="DG27" s="634"/>
      <c r="DH27" s="634"/>
      <c r="DI27" s="634"/>
      <c r="DJ27" s="634"/>
      <c r="DK27" s="635"/>
      <c r="DL27" s="627">
        <v>6368849</v>
      </c>
      <c r="DM27" s="634"/>
      <c r="DN27" s="634"/>
      <c r="DO27" s="634"/>
      <c r="DP27" s="634"/>
      <c r="DQ27" s="634"/>
      <c r="DR27" s="634"/>
      <c r="DS27" s="634"/>
      <c r="DT27" s="634"/>
      <c r="DU27" s="634"/>
      <c r="DV27" s="635"/>
      <c r="DW27" s="624">
        <v>15.1</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1320600</v>
      </c>
      <c r="S28" s="622"/>
      <c r="T28" s="622"/>
      <c r="U28" s="622"/>
      <c r="V28" s="622"/>
      <c r="W28" s="622"/>
      <c r="X28" s="622"/>
      <c r="Y28" s="623"/>
      <c r="Z28" s="659">
        <v>1.5</v>
      </c>
      <c r="AA28" s="659"/>
      <c r="AB28" s="659"/>
      <c r="AC28" s="659"/>
      <c r="AD28" s="660">
        <v>20219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7703307</v>
      </c>
      <c r="CS28" s="622"/>
      <c r="CT28" s="622"/>
      <c r="CU28" s="622"/>
      <c r="CV28" s="622"/>
      <c r="CW28" s="622"/>
      <c r="CX28" s="622"/>
      <c r="CY28" s="623"/>
      <c r="CZ28" s="624">
        <v>9.1</v>
      </c>
      <c r="DA28" s="636"/>
      <c r="DB28" s="636"/>
      <c r="DC28" s="637"/>
      <c r="DD28" s="627">
        <v>7175917</v>
      </c>
      <c r="DE28" s="622"/>
      <c r="DF28" s="622"/>
      <c r="DG28" s="622"/>
      <c r="DH28" s="622"/>
      <c r="DI28" s="622"/>
      <c r="DJ28" s="622"/>
      <c r="DK28" s="623"/>
      <c r="DL28" s="627">
        <v>7175586</v>
      </c>
      <c r="DM28" s="622"/>
      <c r="DN28" s="622"/>
      <c r="DO28" s="622"/>
      <c r="DP28" s="622"/>
      <c r="DQ28" s="622"/>
      <c r="DR28" s="622"/>
      <c r="DS28" s="622"/>
      <c r="DT28" s="622"/>
      <c r="DU28" s="622"/>
      <c r="DV28" s="623"/>
      <c r="DW28" s="624">
        <v>17</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842763</v>
      </c>
      <c r="S29" s="622"/>
      <c r="T29" s="622"/>
      <c r="U29" s="622"/>
      <c r="V29" s="622"/>
      <c r="W29" s="622"/>
      <c r="X29" s="622"/>
      <c r="Y29" s="623"/>
      <c r="Z29" s="659">
        <v>1</v>
      </c>
      <c r="AA29" s="659"/>
      <c r="AB29" s="659"/>
      <c r="AC29" s="659"/>
      <c r="AD29" s="660">
        <v>22443</v>
      </c>
      <c r="AE29" s="660"/>
      <c r="AF29" s="660"/>
      <c r="AG29" s="660"/>
      <c r="AH29" s="660"/>
      <c r="AI29" s="660"/>
      <c r="AJ29" s="660"/>
      <c r="AK29" s="660"/>
      <c r="AL29" s="624">
        <v>0.1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308</v>
      </c>
      <c r="CG29" s="619"/>
      <c r="CH29" s="619"/>
      <c r="CI29" s="619"/>
      <c r="CJ29" s="619"/>
      <c r="CK29" s="619"/>
      <c r="CL29" s="619"/>
      <c r="CM29" s="619"/>
      <c r="CN29" s="619"/>
      <c r="CO29" s="619"/>
      <c r="CP29" s="619"/>
      <c r="CQ29" s="620"/>
      <c r="CR29" s="621">
        <v>7703260</v>
      </c>
      <c r="CS29" s="634"/>
      <c r="CT29" s="634"/>
      <c r="CU29" s="634"/>
      <c r="CV29" s="634"/>
      <c r="CW29" s="634"/>
      <c r="CX29" s="634"/>
      <c r="CY29" s="635"/>
      <c r="CZ29" s="624">
        <v>9.1</v>
      </c>
      <c r="DA29" s="636"/>
      <c r="DB29" s="636"/>
      <c r="DC29" s="637"/>
      <c r="DD29" s="627">
        <v>7175870</v>
      </c>
      <c r="DE29" s="634"/>
      <c r="DF29" s="634"/>
      <c r="DG29" s="634"/>
      <c r="DH29" s="634"/>
      <c r="DI29" s="634"/>
      <c r="DJ29" s="634"/>
      <c r="DK29" s="635"/>
      <c r="DL29" s="627">
        <v>7175539</v>
      </c>
      <c r="DM29" s="634"/>
      <c r="DN29" s="634"/>
      <c r="DO29" s="634"/>
      <c r="DP29" s="634"/>
      <c r="DQ29" s="634"/>
      <c r="DR29" s="634"/>
      <c r="DS29" s="634"/>
      <c r="DT29" s="634"/>
      <c r="DU29" s="634"/>
      <c r="DV29" s="635"/>
      <c r="DW29" s="624">
        <v>17</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21204013</v>
      </c>
      <c r="S30" s="622"/>
      <c r="T30" s="622"/>
      <c r="U30" s="622"/>
      <c r="V30" s="622"/>
      <c r="W30" s="622"/>
      <c r="X30" s="622"/>
      <c r="Y30" s="623"/>
      <c r="Z30" s="659">
        <v>24.7</v>
      </c>
      <c r="AA30" s="659"/>
      <c r="AB30" s="659"/>
      <c r="AC30" s="659"/>
      <c r="AD30" s="660" t="s">
        <v>242</v>
      </c>
      <c r="AE30" s="660"/>
      <c r="AF30" s="660"/>
      <c r="AG30" s="660"/>
      <c r="AH30" s="660"/>
      <c r="AI30" s="660"/>
      <c r="AJ30" s="660"/>
      <c r="AK30" s="660"/>
      <c r="AL30" s="624" t="s">
        <v>130</v>
      </c>
      <c r="AM30" s="625"/>
      <c r="AN30" s="625"/>
      <c r="AO30" s="661"/>
      <c r="AP30" s="679" t="s">
        <v>225</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7335840</v>
      </c>
      <c r="CS30" s="622"/>
      <c r="CT30" s="622"/>
      <c r="CU30" s="622"/>
      <c r="CV30" s="622"/>
      <c r="CW30" s="622"/>
      <c r="CX30" s="622"/>
      <c r="CY30" s="623"/>
      <c r="CZ30" s="624">
        <v>8.6999999999999993</v>
      </c>
      <c r="DA30" s="636"/>
      <c r="DB30" s="636"/>
      <c r="DC30" s="637"/>
      <c r="DD30" s="627">
        <v>6811232</v>
      </c>
      <c r="DE30" s="622"/>
      <c r="DF30" s="622"/>
      <c r="DG30" s="622"/>
      <c r="DH30" s="622"/>
      <c r="DI30" s="622"/>
      <c r="DJ30" s="622"/>
      <c r="DK30" s="623"/>
      <c r="DL30" s="627">
        <v>6811232</v>
      </c>
      <c r="DM30" s="622"/>
      <c r="DN30" s="622"/>
      <c r="DO30" s="622"/>
      <c r="DP30" s="622"/>
      <c r="DQ30" s="622"/>
      <c r="DR30" s="622"/>
      <c r="DS30" s="622"/>
      <c r="DT30" s="622"/>
      <c r="DU30" s="622"/>
      <c r="DV30" s="623"/>
      <c r="DW30" s="624">
        <v>16.2</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v>20248</v>
      </c>
      <c r="S31" s="622"/>
      <c r="T31" s="622"/>
      <c r="U31" s="622"/>
      <c r="V31" s="622"/>
      <c r="W31" s="622"/>
      <c r="X31" s="622"/>
      <c r="Y31" s="623"/>
      <c r="Z31" s="659">
        <v>0</v>
      </c>
      <c r="AA31" s="659"/>
      <c r="AB31" s="659"/>
      <c r="AC31" s="659"/>
      <c r="AD31" s="660">
        <v>20248</v>
      </c>
      <c r="AE31" s="660"/>
      <c r="AF31" s="660"/>
      <c r="AG31" s="660"/>
      <c r="AH31" s="660"/>
      <c r="AI31" s="660"/>
      <c r="AJ31" s="660"/>
      <c r="AK31" s="660"/>
      <c r="AL31" s="624">
        <v>0</v>
      </c>
      <c r="AM31" s="625"/>
      <c r="AN31" s="625"/>
      <c r="AO31" s="661"/>
      <c r="AP31" s="687" t="s">
        <v>314</v>
      </c>
      <c r="AQ31" s="688"/>
      <c r="AR31" s="688"/>
      <c r="AS31" s="688"/>
      <c r="AT31" s="689" t="s">
        <v>315</v>
      </c>
      <c r="AU31" s="218"/>
      <c r="AV31" s="218"/>
      <c r="AW31" s="218"/>
      <c r="AX31" s="676" t="s">
        <v>189</v>
      </c>
      <c r="AY31" s="677"/>
      <c r="AZ31" s="677"/>
      <c r="BA31" s="677"/>
      <c r="BB31" s="677"/>
      <c r="BC31" s="677"/>
      <c r="BD31" s="677"/>
      <c r="BE31" s="677"/>
      <c r="BF31" s="678"/>
      <c r="BG31" s="683">
        <v>99.4</v>
      </c>
      <c r="BH31" s="684"/>
      <c r="BI31" s="684"/>
      <c r="BJ31" s="684"/>
      <c r="BK31" s="684"/>
      <c r="BL31" s="684"/>
      <c r="BM31" s="685">
        <v>96.9</v>
      </c>
      <c r="BN31" s="684"/>
      <c r="BO31" s="684"/>
      <c r="BP31" s="684"/>
      <c r="BQ31" s="686"/>
      <c r="BR31" s="683">
        <v>99.4</v>
      </c>
      <c r="BS31" s="684"/>
      <c r="BT31" s="684"/>
      <c r="BU31" s="684"/>
      <c r="BV31" s="684"/>
      <c r="BW31" s="684"/>
      <c r="BX31" s="685">
        <v>96.8</v>
      </c>
      <c r="BY31" s="684"/>
      <c r="BZ31" s="684"/>
      <c r="CA31" s="684"/>
      <c r="CB31" s="686"/>
      <c r="CD31" s="642"/>
      <c r="CE31" s="643"/>
      <c r="CF31" s="618" t="s">
        <v>316</v>
      </c>
      <c r="CG31" s="619"/>
      <c r="CH31" s="619"/>
      <c r="CI31" s="619"/>
      <c r="CJ31" s="619"/>
      <c r="CK31" s="619"/>
      <c r="CL31" s="619"/>
      <c r="CM31" s="619"/>
      <c r="CN31" s="619"/>
      <c r="CO31" s="619"/>
      <c r="CP31" s="619"/>
      <c r="CQ31" s="620"/>
      <c r="CR31" s="621">
        <v>367420</v>
      </c>
      <c r="CS31" s="634"/>
      <c r="CT31" s="634"/>
      <c r="CU31" s="634"/>
      <c r="CV31" s="634"/>
      <c r="CW31" s="634"/>
      <c r="CX31" s="634"/>
      <c r="CY31" s="635"/>
      <c r="CZ31" s="624">
        <v>0.4</v>
      </c>
      <c r="DA31" s="636"/>
      <c r="DB31" s="636"/>
      <c r="DC31" s="637"/>
      <c r="DD31" s="627">
        <v>364638</v>
      </c>
      <c r="DE31" s="634"/>
      <c r="DF31" s="634"/>
      <c r="DG31" s="634"/>
      <c r="DH31" s="634"/>
      <c r="DI31" s="634"/>
      <c r="DJ31" s="634"/>
      <c r="DK31" s="635"/>
      <c r="DL31" s="627">
        <v>364307</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5627092</v>
      </c>
      <c r="S32" s="622"/>
      <c r="T32" s="622"/>
      <c r="U32" s="622"/>
      <c r="V32" s="622"/>
      <c r="W32" s="622"/>
      <c r="X32" s="622"/>
      <c r="Y32" s="623"/>
      <c r="Z32" s="659">
        <v>6.5</v>
      </c>
      <c r="AA32" s="659"/>
      <c r="AB32" s="659"/>
      <c r="AC32" s="659"/>
      <c r="AD32" s="660" t="s">
        <v>242</v>
      </c>
      <c r="AE32" s="660"/>
      <c r="AF32" s="660"/>
      <c r="AG32" s="660"/>
      <c r="AH32" s="660"/>
      <c r="AI32" s="660"/>
      <c r="AJ32" s="660"/>
      <c r="AK32" s="660"/>
      <c r="AL32" s="624" t="s">
        <v>242</v>
      </c>
      <c r="AM32" s="625"/>
      <c r="AN32" s="625"/>
      <c r="AO32" s="661"/>
      <c r="AP32" s="662"/>
      <c r="AQ32" s="663"/>
      <c r="AR32" s="663"/>
      <c r="AS32" s="663"/>
      <c r="AT32" s="690"/>
      <c r="AU32" s="214" t="s">
        <v>318</v>
      </c>
      <c r="AX32" s="618" t="s">
        <v>319</v>
      </c>
      <c r="AY32" s="619"/>
      <c r="AZ32" s="619"/>
      <c r="BA32" s="619"/>
      <c r="BB32" s="619"/>
      <c r="BC32" s="619"/>
      <c r="BD32" s="619"/>
      <c r="BE32" s="619"/>
      <c r="BF32" s="620"/>
      <c r="BG32" s="692">
        <v>98.8</v>
      </c>
      <c r="BH32" s="634"/>
      <c r="BI32" s="634"/>
      <c r="BJ32" s="634"/>
      <c r="BK32" s="634"/>
      <c r="BL32" s="634"/>
      <c r="BM32" s="625">
        <v>97.2</v>
      </c>
      <c r="BN32" s="634"/>
      <c r="BO32" s="634"/>
      <c r="BP32" s="634"/>
      <c r="BQ32" s="657"/>
      <c r="BR32" s="692">
        <v>98.9</v>
      </c>
      <c r="BS32" s="634"/>
      <c r="BT32" s="634"/>
      <c r="BU32" s="634"/>
      <c r="BV32" s="634"/>
      <c r="BW32" s="634"/>
      <c r="BX32" s="625">
        <v>97.1</v>
      </c>
      <c r="BY32" s="634"/>
      <c r="BZ32" s="634"/>
      <c r="CA32" s="634"/>
      <c r="CB32" s="657"/>
      <c r="CD32" s="644"/>
      <c r="CE32" s="645"/>
      <c r="CF32" s="618" t="s">
        <v>320</v>
      </c>
      <c r="CG32" s="619"/>
      <c r="CH32" s="619"/>
      <c r="CI32" s="619"/>
      <c r="CJ32" s="619"/>
      <c r="CK32" s="619"/>
      <c r="CL32" s="619"/>
      <c r="CM32" s="619"/>
      <c r="CN32" s="619"/>
      <c r="CO32" s="619"/>
      <c r="CP32" s="619"/>
      <c r="CQ32" s="620"/>
      <c r="CR32" s="621">
        <v>47</v>
      </c>
      <c r="CS32" s="622"/>
      <c r="CT32" s="622"/>
      <c r="CU32" s="622"/>
      <c r="CV32" s="622"/>
      <c r="CW32" s="622"/>
      <c r="CX32" s="622"/>
      <c r="CY32" s="623"/>
      <c r="CZ32" s="624">
        <v>0</v>
      </c>
      <c r="DA32" s="636"/>
      <c r="DB32" s="636"/>
      <c r="DC32" s="637"/>
      <c r="DD32" s="627">
        <v>47</v>
      </c>
      <c r="DE32" s="622"/>
      <c r="DF32" s="622"/>
      <c r="DG32" s="622"/>
      <c r="DH32" s="622"/>
      <c r="DI32" s="622"/>
      <c r="DJ32" s="622"/>
      <c r="DK32" s="623"/>
      <c r="DL32" s="627">
        <v>47</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475421</v>
      </c>
      <c r="S33" s="622"/>
      <c r="T33" s="622"/>
      <c r="U33" s="622"/>
      <c r="V33" s="622"/>
      <c r="W33" s="622"/>
      <c r="X33" s="622"/>
      <c r="Y33" s="623"/>
      <c r="Z33" s="659">
        <v>0.6</v>
      </c>
      <c r="AA33" s="659"/>
      <c r="AB33" s="659"/>
      <c r="AC33" s="659"/>
      <c r="AD33" s="660">
        <v>78303</v>
      </c>
      <c r="AE33" s="660"/>
      <c r="AF33" s="660"/>
      <c r="AG33" s="660"/>
      <c r="AH33" s="660"/>
      <c r="AI33" s="660"/>
      <c r="AJ33" s="660"/>
      <c r="AK33" s="660"/>
      <c r="AL33" s="624">
        <v>0.2</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99.7</v>
      </c>
      <c r="BH33" s="606"/>
      <c r="BI33" s="606"/>
      <c r="BJ33" s="606"/>
      <c r="BK33" s="606"/>
      <c r="BL33" s="606"/>
      <c r="BM33" s="652">
        <v>96.5</v>
      </c>
      <c r="BN33" s="606"/>
      <c r="BO33" s="606"/>
      <c r="BP33" s="606"/>
      <c r="BQ33" s="669"/>
      <c r="BR33" s="682">
        <v>99.7</v>
      </c>
      <c r="BS33" s="606"/>
      <c r="BT33" s="606"/>
      <c r="BU33" s="606"/>
      <c r="BV33" s="606"/>
      <c r="BW33" s="606"/>
      <c r="BX33" s="652">
        <v>96.4</v>
      </c>
      <c r="BY33" s="606"/>
      <c r="BZ33" s="606"/>
      <c r="CA33" s="606"/>
      <c r="CB33" s="669"/>
      <c r="CD33" s="618" t="s">
        <v>323</v>
      </c>
      <c r="CE33" s="619"/>
      <c r="CF33" s="619"/>
      <c r="CG33" s="619"/>
      <c r="CH33" s="619"/>
      <c r="CI33" s="619"/>
      <c r="CJ33" s="619"/>
      <c r="CK33" s="619"/>
      <c r="CL33" s="619"/>
      <c r="CM33" s="619"/>
      <c r="CN33" s="619"/>
      <c r="CO33" s="619"/>
      <c r="CP33" s="619"/>
      <c r="CQ33" s="620"/>
      <c r="CR33" s="621">
        <v>31995709</v>
      </c>
      <c r="CS33" s="634"/>
      <c r="CT33" s="634"/>
      <c r="CU33" s="634"/>
      <c r="CV33" s="634"/>
      <c r="CW33" s="634"/>
      <c r="CX33" s="634"/>
      <c r="CY33" s="635"/>
      <c r="CZ33" s="624">
        <v>38</v>
      </c>
      <c r="DA33" s="636"/>
      <c r="DB33" s="636"/>
      <c r="DC33" s="637"/>
      <c r="DD33" s="627">
        <v>23156341</v>
      </c>
      <c r="DE33" s="634"/>
      <c r="DF33" s="634"/>
      <c r="DG33" s="634"/>
      <c r="DH33" s="634"/>
      <c r="DI33" s="634"/>
      <c r="DJ33" s="634"/>
      <c r="DK33" s="635"/>
      <c r="DL33" s="627">
        <v>15516565</v>
      </c>
      <c r="DM33" s="634"/>
      <c r="DN33" s="634"/>
      <c r="DO33" s="634"/>
      <c r="DP33" s="634"/>
      <c r="DQ33" s="634"/>
      <c r="DR33" s="634"/>
      <c r="DS33" s="634"/>
      <c r="DT33" s="634"/>
      <c r="DU33" s="634"/>
      <c r="DV33" s="635"/>
      <c r="DW33" s="624">
        <v>36.799999999999997</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1777708</v>
      </c>
      <c r="S34" s="622"/>
      <c r="T34" s="622"/>
      <c r="U34" s="622"/>
      <c r="V34" s="622"/>
      <c r="W34" s="622"/>
      <c r="X34" s="622"/>
      <c r="Y34" s="623"/>
      <c r="Z34" s="659">
        <v>2.1</v>
      </c>
      <c r="AA34" s="659"/>
      <c r="AB34" s="659"/>
      <c r="AC34" s="659"/>
      <c r="AD34" s="660" t="s">
        <v>184</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10426979</v>
      </c>
      <c r="CS34" s="622"/>
      <c r="CT34" s="622"/>
      <c r="CU34" s="622"/>
      <c r="CV34" s="622"/>
      <c r="CW34" s="622"/>
      <c r="CX34" s="622"/>
      <c r="CY34" s="623"/>
      <c r="CZ34" s="624">
        <v>12.4</v>
      </c>
      <c r="DA34" s="636"/>
      <c r="DB34" s="636"/>
      <c r="DC34" s="637"/>
      <c r="DD34" s="627">
        <v>6410089</v>
      </c>
      <c r="DE34" s="622"/>
      <c r="DF34" s="622"/>
      <c r="DG34" s="622"/>
      <c r="DH34" s="622"/>
      <c r="DI34" s="622"/>
      <c r="DJ34" s="622"/>
      <c r="DK34" s="623"/>
      <c r="DL34" s="627">
        <v>5473438</v>
      </c>
      <c r="DM34" s="622"/>
      <c r="DN34" s="622"/>
      <c r="DO34" s="622"/>
      <c r="DP34" s="622"/>
      <c r="DQ34" s="622"/>
      <c r="DR34" s="622"/>
      <c r="DS34" s="622"/>
      <c r="DT34" s="622"/>
      <c r="DU34" s="622"/>
      <c r="DV34" s="623"/>
      <c r="DW34" s="624">
        <v>13</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1764124</v>
      </c>
      <c r="S35" s="622"/>
      <c r="T35" s="622"/>
      <c r="U35" s="622"/>
      <c r="V35" s="622"/>
      <c r="W35" s="622"/>
      <c r="X35" s="622"/>
      <c r="Y35" s="623"/>
      <c r="Z35" s="659">
        <v>2.1</v>
      </c>
      <c r="AA35" s="659"/>
      <c r="AB35" s="659"/>
      <c r="AC35" s="659"/>
      <c r="AD35" s="660" t="s">
        <v>184</v>
      </c>
      <c r="AE35" s="660"/>
      <c r="AF35" s="660"/>
      <c r="AG35" s="660"/>
      <c r="AH35" s="660"/>
      <c r="AI35" s="660"/>
      <c r="AJ35" s="660"/>
      <c r="AK35" s="660"/>
      <c r="AL35" s="624" t="s">
        <v>242</v>
      </c>
      <c r="AM35" s="625"/>
      <c r="AN35" s="625"/>
      <c r="AO35" s="661"/>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2763639</v>
      </c>
      <c r="CS35" s="634"/>
      <c r="CT35" s="634"/>
      <c r="CU35" s="634"/>
      <c r="CV35" s="634"/>
      <c r="CW35" s="634"/>
      <c r="CX35" s="634"/>
      <c r="CY35" s="635"/>
      <c r="CZ35" s="624">
        <v>3.3</v>
      </c>
      <c r="DA35" s="636"/>
      <c r="DB35" s="636"/>
      <c r="DC35" s="637"/>
      <c r="DD35" s="627">
        <v>2205762</v>
      </c>
      <c r="DE35" s="634"/>
      <c r="DF35" s="634"/>
      <c r="DG35" s="634"/>
      <c r="DH35" s="634"/>
      <c r="DI35" s="634"/>
      <c r="DJ35" s="634"/>
      <c r="DK35" s="635"/>
      <c r="DL35" s="627">
        <v>2104065</v>
      </c>
      <c r="DM35" s="634"/>
      <c r="DN35" s="634"/>
      <c r="DO35" s="634"/>
      <c r="DP35" s="634"/>
      <c r="DQ35" s="634"/>
      <c r="DR35" s="634"/>
      <c r="DS35" s="634"/>
      <c r="DT35" s="634"/>
      <c r="DU35" s="634"/>
      <c r="DV35" s="635"/>
      <c r="DW35" s="624">
        <v>5</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2193905</v>
      </c>
      <c r="S36" s="622"/>
      <c r="T36" s="622"/>
      <c r="U36" s="622"/>
      <c r="V36" s="622"/>
      <c r="W36" s="622"/>
      <c r="X36" s="622"/>
      <c r="Y36" s="623"/>
      <c r="Z36" s="659">
        <v>2.6</v>
      </c>
      <c r="AA36" s="659"/>
      <c r="AB36" s="659"/>
      <c r="AC36" s="659"/>
      <c r="AD36" s="660" t="s">
        <v>130</v>
      </c>
      <c r="AE36" s="660"/>
      <c r="AF36" s="660"/>
      <c r="AG36" s="660"/>
      <c r="AH36" s="660"/>
      <c r="AI36" s="660"/>
      <c r="AJ36" s="660"/>
      <c r="AK36" s="660"/>
      <c r="AL36" s="624" t="s">
        <v>242</v>
      </c>
      <c r="AM36" s="625"/>
      <c r="AN36" s="625"/>
      <c r="AO36" s="661"/>
      <c r="AP36" s="222"/>
      <c r="AQ36" s="670" t="s">
        <v>331</v>
      </c>
      <c r="AR36" s="671"/>
      <c r="AS36" s="671"/>
      <c r="AT36" s="671"/>
      <c r="AU36" s="671"/>
      <c r="AV36" s="671"/>
      <c r="AW36" s="671"/>
      <c r="AX36" s="671"/>
      <c r="AY36" s="672"/>
      <c r="AZ36" s="673">
        <v>9474176</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5322</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7795950</v>
      </c>
      <c r="CS36" s="622"/>
      <c r="CT36" s="622"/>
      <c r="CU36" s="622"/>
      <c r="CV36" s="622"/>
      <c r="CW36" s="622"/>
      <c r="CX36" s="622"/>
      <c r="CY36" s="623"/>
      <c r="CZ36" s="624">
        <v>9.3000000000000007</v>
      </c>
      <c r="DA36" s="636"/>
      <c r="DB36" s="636"/>
      <c r="DC36" s="637"/>
      <c r="DD36" s="627">
        <v>6970039</v>
      </c>
      <c r="DE36" s="622"/>
      <c r="DF36" s="622"/>
      <c r="DG36" s="622"/>
      <c r="DH36" s="622"/>
      <c r="DI36" s="622"/>
      <c r="DJ36" s="622"/>
      <c r="DK36" s="623"/>
      <c r="DL36" s="627">
        <v>2992912</v>
      </c>
      <c r="DM36" s="622"/>
      <c r="DN36" s="622"/>
      <c r="DO36" s="622"/>
      <c r="DP36" s="622"/>
      <c r="DQ36" s="622"/>
      <c r="DR36" s="622"/>
      <c r="DS36" s="622"/>
      <c r="DT36" s="622"/>
      <c r="DU36" s="622"/>
      <c r="DV36" s="623"/>
      <c r="DW36" s="624">
        <v>7.1</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1914501</v>
      </c>
      <c r="S37" s="622"/>
      <c r="T37" s="622"/>
      <c r="U37" s="622"/>
      <c r="V37" s="622"/>
      <c r="W37" s="622"/>
      <c r="X37" s="622"/>
      <c r="Y37" s="623"/>
      <c r="Z37" s="659">
        <v>2.2000000000000002</v>
      </c>
      <c r="AA37" s="659"/>
      <c r="AB37" s="659"/>
      <c r="AC37" s="659"/>
      <c r="AD37" s="660">
        <v>12644</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1726431</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-356051</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634831</v>
      </c>
      <c r="CS37" s="634"/>
      <c r="CT37" s="634"/>
      <c r="CU37" s="634"/>
      <c r="CV37" s="634"/>
      <c r="CW37" s="634"/>
      <c r="CX37" s="634"/>
      <c r="CY37" s="635"/>
      <c r="CZ37" s="624">
        <v>0.8</v>
      </c>
      <c r="DA37" s="636"/>
      <c r="DB37" s="636"/>
      <c r="DC37" s="637"/>
      <c r="DD37" s="627">
        <v>634831</v>
      </c>
      <c r="DE37" s="634"/>
      <c r="DF37" s="634"/>
      <c r="DG37" s="634"/>
      <c r="DH37" s="634"/>
      <c r="DI37" s="634"/>
      <c r="DJ37" s="634"/>
      <c r="DK37" s="635"/>
      <c r="DL37" s="627">
        <v>5972</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4561740</v>
      </c>
      <c r="S38" s="622"/>
      <c r="T38" s="622"/>
      <c r="U38" s="622"/>
      <c r="V38" s="622"/>
      <c r="W38" s="622"/>
      <c r="X38" s="622"/>
      <c r="Y38" s="623"/>
      <c r="Z38" s="659">
        <v>5.3</v>
      </c>
      <c r="AA38" s="659"/>
      <c r="AB38" s="659"/>
      <c r="AC38" s="659"/>
      <c r="AD38" s="660" t="s">
        <v>130</v>
      </c>
      <c r="AE38" s="660"/>
      <c r="AF38" s="660"/>
      <c r="AG38" s="660"/>
      <c r="AH38" s="660"/>
      <c r="AI38" s="660"/>
      <c r="AJ38" s="660"/>
      <c r="AK38" s="660"/>
      <c r="AL38" s="624" t="s">
        <v>130</v>
      </c>
      <c r="AM38" s="625"/>
      <c r="AN38" s="625"/>
      <c r="AO38" s="661"/>
      <c r="AQ38" s="654" t="s">
        <v>339</v>
      </c>
      <c r="AR38" s="655"/>
      <c r="AS38" s="655"/>
      <c r="AT38" s="655"/>
      <c r="AU38" s="655"/>
      <c r="AV38" s="655"/>
      <c r="AW38" s="655"/>
      <c r="AX38" s="655"/>
      <c r="AY38" s="656"/>
      <c r="AZ38" s="621">
        <v>1296742</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21014</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6251646</v>
      </c>
      <c r="CS38" s="622"/>
      <c r="CT38" s="622"/>
      <c r="CU38" s="622"/>
      <c r="CV38" s="622"/>
      <c r="CW38" s="622"/>
      <c r="CX38" s="622"/>
      <c r="CY38" s="623"/>
      <c r="CZ38" s="624">
        <v>7.4</v>
      </c>
      <c r="DA38" s="636"/>
      <c r="DB38" s="636"/>
      <c r="DC38" s="637"/>
      <c r="DD38" s="627">
        <v>4946150</v>
      </c>
      <c r="DE38" s="622"/>
      <c r="DF38" s="622"/>
      <c r="DG38" s="622"/>
      <c r="DH38" s="622"/>
      <c r="DI38" s="622"/>
      <c r="DJ38" s="622"/>
      <c r="DK38" s="623"/>
      <c r="DL38" s="627">
        <v>4946150</v>
      </c>
      <c r="DM38" s="622"/>
      <c r="DN38" s="622"/>
      <c r="DO38" s="622"/>
      <c r="DP38" s="622"/>
      <c r="DQ38" s="622"/>
      <c r="DR38" s="622"/>
      <c r="DS38" s="622"/>
      <c r="DT38" s="622"/>
      <c r="DU38" s="622"/>
      <c r="DV38" s="623"/>
      <c r="DW38" s="624">
        <v>11.7</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242</v>
      </c>
      <c r="AA39" s="659"/>
      <c r="AB39" s="659"/>
      <c r="AC39" s="659"/>
      <c r="AD39" s="660" t="s">
        <v>130</v>
      </c>
      <c r="AE39" s="660"/>
      <c r="AF39" s="660"/>
      <c r="AG39" s="660"/>
      <c r="AH39" s="660"/>
      <c r="AI39" s="660"/>
      <c r="AJ39" s="660"/>
      <c r="AK39" s="660"/>
      <c r="AL39" s="624" t="s">
        <v>242</v>
      </c>
      <c r="AM39" s="625"/>
      <c r="AN39" s="625"/>
      <c r="AO39" s="661"/>
      <c r="AQ39" s="654" t="s">
        <v>343</v>
      </c>
      <c r="AR39" s="655"/>
      <c r="AS39" s="655"/>
      <c r="AT39" s="655"/>
      <c r="AU39" s="655"/>
      <c r="AV39" s="655"/>
      <c r="AW39" s="655"/>
      <c r="AX39" s="655"/>
      <c r="AY39" s="656"/>
      <c r="AZ39" s="621">
        <v>185228</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29651</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3008040</v>
      </c>
      <c r="CS39" s="634"/>
      <c r="CT39" s="634"/>
      <c r="CU39" s="634"/>
      <c r="CV39" s="634"/>
      <c r="CW39" s="634"/>
      <c r="CX39" s="634"/>
      <c r="CY39" s="635"/>
      <c r="CZ39" s="624">
        <v>3.6</v>
      </c>
      <c r="DA39" s="636"/>
      <c r="DB39" s="636"/>
      <c r="DC39" s="637"/>
      <c r="DD39" s="627">
        <v>2155111</v>
      </c>
      <c r="DE39" s="634"/>
      <c r="DF39" s="634"/>
      <c r="DG39" s="634"/>
      <c r="DH39" s="634"/>
      <c r="DI39" s="634"/>
      <c r="DJ39" s="634"/>
      <c r="DK39" s="635"/>
      <c r="DL39" s="627" t="s">
        <v>130</v>
      </c>
      <c r="DM39" s="634"/>
      <c r="DN39" s="634"/>
      <c r="DO39" s="634"/>
      <c r="DP39" s="634"/>
      <c r="DQ39" s="634"/>
      <c r="DR39" s="634"/>
      <c r="DS39" s="634"/>
      <c r="DT39" s="634"/>
      <c r="DU39" s="634"/>
      <c r="DV39" s="635"/>
      <c r="DW39" s="624" t="s">
        <v>184</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873440</v>
      </c>
      <c r="S40" s="622"/>
      <c r="T40" s="622"/>
      <c r="U40" s="622"/>
      <c r="V40" s="622"/>
      <c r="W40" s="622"/>
      <c r="X40" s="622"/>
      <c r="Y40" s="623"/>
      <c r="Z40" s="659">
        <v>1</v>
      </c>
      <c r="AA40" s="659"/>
      <c r="AB40" s="659"/>
      <c r="AC40" s="659"/>
      <c r="AD40" s="660" t="s">
        <v>130</v>
      </c>
      <c r="AE40" s="660"/>
      <c r="AF40" s="660"/>
      <c r="AG40" s="660"/>
      <c r="AH40" s="660"/>
      <c r="AI40" s="660"/>
      <c r="AJ40" s="660"/>
      <c r="AK40" s="660"/>
      <c r="AL40" s="624" t="s">
        <v>242</v>
      </c>
      <c r="AM40" s="625"/>
      <c r="AN40" s="625"/>
      <c r="AO40" s="661"/>
      <c r="AQ40" s="654" t="s">
        <v>347</v>
      </c>
      <c r="AR40" s="655"/>
      <c r="AS40" s="655"/>
      <c r="AT40" s="655"/>
      <c r="AU40" s="655"/>
      <c r="AV40" s="655"/>
      <c r="AW40" s="655"/>
      <c r="AX40" s="655"/>
      <c r="AY40" s="656"/>
      <c r="AZ40" s="621">
        <v>14129</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82</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1749455</v>
      </c>
      <c r="CS40" s="622"/>
      <c r="CT40" s="622"/>
      <c r="CU40" s="622"/>
      <c r="CV40" s="622"/>
      <c r="CW40" s="622"/>
      <c r="CX40" s="622"/>
      <c r="CY40" s="623"/>
      <c r="CZ40" s="624">
        <v>2.1</v>
      </c>
      <c r="DA40" s="636"/>
      <c r="DB40" s="636"/>
      <c r="DC40" s="637"/>
      <c r="DD40" s="627">
        <v>469190</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85930720</v>
      </c>
      <c r="S41" s="646"/>
      <c r="T41" s="646"/>
      <c r="U41" s="646"/>
      <c r="V41" s="646"/>
      <c r="W41" s="646"/>
      <c r="X41" s="646"/>
      <c r="Y41" s="649"/>
      <c r="Z41" s="650">
        <v>100</v>
      </c>
      <c r="AA41" s="650"/>
      <c r="AB41" s="650"/>
      <c r="AC41" s="650"/>
      <c r="AD41" s="651">
        <v>41295711</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1580736</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242</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242</v>
      </c>
      <c r="CS41" s="634"/>
      <c r="CT41" s="634"/>
      <c r="CU41" s="634"/>
      <c r="CV41" s="634"/>
      <c r="CW41" s="634"/>
      <c r="CX41" s="634"/>
      <c r="CY41" s="635"/>
      <c r="CZ41" s="624" t="s">
        <v>242</v>
      </c>
      <c r="DA41" s="636"/>
      <c r="DB41" s="636"/>
      <c r="DC41" s="637"/>
      <c r="DD41" s="627" t="s">
        <v>242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4670910</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368</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7890320</v>
      </c>
      <c r="CS42" s="634"/>
      <c r="CT42" s="634"/>
      <c r="CU42" s="634"/>
      <c r="CV42" s="634"/>
      <c r="CW42" s="634"/>
      <c r="CX42" s="634"/>
      <c r="CY42" s="635"/>
      <c r="CZ42" s="624">
        <v>9.4</v>
      </c>
      <c r="DA42" s="636"/>
      <c r="DB42" s="636"/>
      <c r="DC42" s="637"/>
      <c r="DD42" s="627">
        <v>2080338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181303</v>
      </c>
      <c r="CS43" s="634"/>
      <c r="CT43" s="634"/>
      <c r="CU43" s="634"/>
      <c r="CV43" s="634"/>
      <c r="CW43" s="634"/>
      <c r="CX43" s="634"/>
      <c r="CY43" s="635"/>
      <c r="CZ43" s="624">
        <v>0.2</v>
      </c>
      <c r="DA43" s="636"/>
      <c r="DB43" s="636"/>
      <c r="DC43" s="637"/>
      <c r="DD43" s="627">
        <v>98066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7890320</v>
      </c>
      <c r="CS44" s="622"/>
      <c r="CT44" s="622"/>
      <c r="CU44" s="622"/>
      <c r="CV44" s="622"/>
      <c r="CW44" s="622"/>
      <c r="CX44" s="622"/>
      <c r="CY44" s="623"/>
      <c r="CZ44" s="624">
        <v>9.4</v>
      </c>
      <c r="DA44" s="625"/>
      <c r="DB44" s="625"/>
      <c r="DC44" s="626"/>
      <c r="DD44" s="627">
        <v>2080338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3389106</v>
      </c>
      <c r="CS45" s="634"/>
      <c r="CT45" s="634"/>
      <c r="CU45" s="634"/>
      <c r="CV45" s="634"/>
      <c r="CW45" s="634"/>
      <c r="CX45" s="634"/>
      <c r="CY45" s="635"/>
      <c r="CZ45" s="624">
        <v>4</v>
      </c>
      <c r="DA45" s="636"/>
      <c r="DB45" s="636"/>
      <c r="DC45" s="637"/>
      <c r="DD45" s="627">
        <v>163517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4501214</v>
      </c>
      <c r="CS46" s="622"/>
      <c r="CT46" s="622"/>
      <c r="CU46" s="622"/>
      <c r="CV46" s="622"/>
      <c r="CW46" s="622"/>
      <c r="CX46" s="622"/>
      <c r="CY46" s="623"/>
      <c r="CZ46" s="624">
        <v>5.3</v>
      </c>
      <c r="DA46" s="625"/>
      <c r="DB46" s="625"/>
      <c r="DC46" s="626"/>
      <c r="DD46" s="627">
        <v>1916821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242</v>
      </c>
      <c r="CS47" s="634"/>
      <c r="CT47" s="634"/>
      <c r="CU47" s="634"/>
      <c r="CV47" s="634"/>
      <c r="CW47" s="634"/>
      <c r="CX47" s="634"/>
      <c r="CY47" s="635"/>
      <c r="CZ47" s="624" t="s">
        <v>242</v>
      </c>
      <c r="DA47" s="636"/>
      <c r="DB47" s="636"/>
      <c r="DC47" s="637"/>
      <c r="DD47" s="627" t="s">
        <v>242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242</v>
      </c>
      <c r="CS48" s="622"/>
      <c r="CT48" s="622"/>
      <c r="CU48" s="622"/>
      <c r="CV48" s="622"/>
      <c r="CW48" s="622"/>
      <c r="CX48" s="622"/>
      <c r="CY48" s="623"/>
      <c r="CZ48" s="624" t="s">
        <v>242</v>
      </c>
      <c r="DA48" s="625"/>
      <c r="DB48" s="625"/>
      <c r="DC48" s="626"/>
      <c r="DD48" s="627" t="s">
        <v>184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84213211</v>
      </c>
      <c r="CS49" s="606"/>
      <c r="CT49" s="606"/>
      <c r="CU49" s="606"/>
      <c r="CV49" s="606"/>
      <c r="CW49" s="606"/>
      <c r="CX49" s="606"/>
      <c r="CY49" s="607"/>
      <c r="CZ49" s="608">
        <v>100</v>
      </c>
      <c r="DA49" s="609"/>
      <c r="DB49" s="609"/>
      <c r="DC49" s="610"/>
      <c r="DD49" s="611">
        <v>48291745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JZFjwk5oQebDgLYEZsPnE8RR6Kj9EPUIySMZaoVlvO/v2itq5Bt+4P78jDEsqxcLaXFI6k7bj6wl9EC1a3Qfg==" saltValue="3vL+jP/w2dT/9GFWxnQX3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86144</v>
      </c>
      <c r="R7" s="1103"/>
      <c r="S7" s="1103"/>
      <c r="T7" s="1103"/>
      <c r="U7" s="1103"/>
      <c r="V7" s="1103">
        <v>84426</v>
      </c>
      <c r="W7" s="1103"/>
      <c r="X7" s="1103"/>
      <c r="Y7" s="1103"/>
      <c r="Z7" s="1103"/>
      <c r="AA7" s="1103">
        <v>1718</v>
      </c>
      <c r="AB7" s="1103"/>
      <c r="AC7" s="1103"/>
      <c r="AD7" s="1103"/>
      <c r="AE7" s="1104"/>
      <c r="AF7" s="1105">
        <v>1595</v>
      </c>
      <c r="AG7" s="1106"/>
      <c r="AH7" s="1106"/>
      <c r="AI7" s="1106"/>
      <c r="AJ7" s="1107"/>
      <c r="AK7" s="1108" t="s">
        <v>516</v>
      </c>
      <c r="AL7" s="1109"/>
      <c r="AM7" s="1109"/>
      <c r="AN7" s="1109"/>
      <c r="AO7" s="1109"/>
      <c r="AP7" s="1109">
        <v>88144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587</v>
      </c>
      <c r="BT7" s="1100"/>
      <c r="BU7" s="1100"/>
      <c r="BV7" s="1100"/>
      <c r="BW7" s="1100"/>
      <c r="BX7" s="1100"/>
      <c r="BY7" s="1100"/>
      <c r="BZ7" s="1100"/>
      <c r="CA7" s="1100"/>
      <c r="CB7" s="1100"/>
      <c r="CC7" s="1100"/>
      <c r="CD7" s="1100"/>
      <c r="CE7" s="1100"/>
      <c r="CF7" s="1100"/>
      <c r="CG7" s="1112"/>
      <c r="CH7" s="1096">
        <v>17</v>
      </c>
      <c r="CI7" s="1097"/>
      <c r="CJ7" s="1097"/>
      <c r="CK7" s="1097"/>
      <c r="CL7" s="1098"/>
      <c r="CM7" s="1096">
        <v>482</v>
      </c>
      <c r="CN7" s="1097"/>
      <c r="CO7" s="1097"/>
      <c r="CP7" s="1097"/>
      <c r="CQ7" s="1098"/>
      <c r="CR7" s="1096">
        <v>10</v>
      </c>
      <c r="CS7" s="1097"/>
      <c r="CT7" s="1097"/>
      <c r="CU7" s="1097"/>
      <c r="CV7" s="1098"/>
      <c r="CW7" s="1096">
        <v>48</v>
      </c>
      <c r="CX7" s="1097"/>
      <c r="CY7" s="1097"/>
      <c r="CZ7" s="1097"/>
      <c r="DA7" s="1098"/>
      <c r="DB7" s="1096" t="s">
        <v>516</v>
      </c>
      <c r="DC7" s="1097"/>
      <c r="DD7" s="1097"/>
      <c r="DE7" s="1097"/>
      <c r="DF7" s="1098"/>
      <c r="DG7" s="1096" t="s">
        <v>516</v>
      </c>
      <c r="DH7" s="1097"/>
      <c r="DI7" s="1097"/>
      <c r="DJ7" s="1097"/>
      <c r="DK7" s="1098"/>
      <c r="DL7" s="1096" t="s">
        <v>516</v>
      </c>
      <c r="DM7" s="1097"/>
      <c r="DN7" s="1097"/>
      <c r="DO7" s="1097"/>
      <c r="DP7" s="1098"/>
      <c r="DQ7" s="1096" t="s">
        <v>516</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588</v>
      </c>
      <c r="BT8" s="993"/>
      <c r="BU8" s="993"/>
      <c r="BV8" s="993"/>
      <c r="BW8" s="993"/>
      <c r="BX8" s="993"/>
      <c r="BY8" s="993"/>
      <c r="BZ8" s="993"/>
      <c r="CA8" s="993"/>
      <c r="CB8" s="993"/>
      <c r="CC8" s="993"/>
      <c r="CD8" s="993"/>
      <c r="CE8" s="993"/>
      <c r="CF8" s="993"/>
      <c r="CG8" s="1014"/>
      <c r="CH8" s="989">
        <v>-1</v>
      </c>
      <c r="CI8" s="990"/>
      <c r="CJ8" s="990"/>
      <c r="CK8" s="990"/>
      <c r="CL8" s="991"/>
      <c r="CM8" s="989">
        <v>73</v>
      </c>
      <c r="CN8" s="990"/>
      <c r="CO8" s="990"/>
      <c r="CP8" s="990"/>
      <c r="CQ8" s="991"/>
      <c r="CR8" s="989">
        <v>15</v>
      </c>
      <c r="CS8" s="990"/>
      <c r="CT8" s="990"/>
      <c r="CU8" s="990"/>
      <c r="CV8" s="991"/>
      <c r="CW8" s="989">
        <v>5</v>
      </c>
      <c r="CX8" s="990"/>
      <c r="CY8" s="990"/>
      <c r="CZ8" s="990"/>
      <c r="DA8" s="991"/>
      <c r="DB8" s="989" t="s">
        <v>516</v>
      </c>
      <c r="DC8" s="990"/>
      <c r="DD8" s="990"/>
      <c r="DE8" s="990"/>
      <c r="DF8" s="991"/>
      <c r="DG8" s="989" t="s">
        <v>516</v>
      </c>
      <c r="DH8" s="990"/>
      <c r="DI8" s="990"/>
      <c r="DJ8" s="990"/>
      <c r="DK8" s="991"/>
      <c r="DL8" s="989" t="s">
        <v>516</v>
      </c>
      <c r="DM8" s="990"/>
      <c r="DN8" s="990"/>
      <c r="DO8" s="990"/>
      <c r="DP8" s="991"/>
      <c r="DQ8" s="989" t="s">
        <v>516</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589</v>
      </c>
      <c r="BT9" s="993"/>
      <c r="BU9" s="993"/>
      <c r="BV9" s="993"/>
      <c r="BW9" s="993"/>
      <c r="BX9" s="993"/>
      <c r="BY9" s="993"/>
      <c r="BZ9" s="993"/>
      <c r="CA9" s="993"/>
      <c r="CB9" s="993"/>
      <c r="CC9" s="993"/>
      <c r="CD9" s="993"/>
      <c r="CE9" s="993"/>
      <c r="CF9" s="993"/>
      <c r="CG9" s="1014"/>
      <c r="CH9" s="989">
        <v>85</v>
      </c>
      <c r="CI9" s="990"/>
      <c r="CJ9" s="990"/>
      <c r="CK9" s="990"/>
      <c r="CL9" s="991"/>
      <c r="CM9" s="989">
        <v>1759</v>
      </c>
      <c r="CN9" s="990"/>
      <c r="CO9" s="990"/>
      <c r="CP9" s="990"/>
      <c r="CQ9" s="991"/>
      <c r="CR9" s="989">
        <v>12</v>
      </c>
      <c r="CS9" s="990"/>
      <c r="CT9" s="990"/>
      <c r="CU9" s="990"/>
      <c r="CV9" s="991"/>
      <c r="CW9" s="989" t="s">
        <v>516</v>
      </c>
      <c r="CX9" s="990"/>
      <c r="CY9" s="990"/>
      <c r="CZ9" s="990"/>
      <c r="DA9" s="991"/>
      <c r="DB9" s="989" t="s">
        <v>516</v>
      </c>
      <c r="DC9" s="990"/>
      <c r="DD9" s="990"/>
      <c r="DE9" s="990"/>
      <c r="DF9" s="991"/>
      <c r="DG9" s="989" t="s">
        <v>516</v>
      </c>
      <c r="DH9" s="990"/>
      <c r="DI9" s="990"/>
      <c r="DJ9" s="990"/>
      <c r="DK9" s="991"/>
      <c r="DL9" s="989" t="s">
        <v>516</v>
      </c>
      <c r="DM9" s="990"/>
      <c r="DN9" s="990"/>
      <c r="DO9" s="990"/>
      <c r="DP9" s="991"/>
      <c r="DQ9" s="989" t="s">
        <v>516</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590</v>
      </c>
      <c r="BT10" s="993"/>
      <c r="BU10" s="993"/>
      <c r="BV10" s="993"/>
      <c r="BW10" s="993"/>
      <c r="BX10" s="993"/>
      <c r="BY10" s="993"/>
      <c r="BZ10" s="993"/>
      <c r="CA10" s="993"/>
      <c r="CB10" s="993"/>
      <c r="CC10" s="993"/>
      <c r="CD10" s="993"/>
      <c r="CE10" s="993"/>
      <c r="CF10" s="993"/>
      <c r="CG10" s="1014"/>
      <c r="CH10" s="989">
        <v>-1</v>
      </c>
      <c r="CI10" s="990"/>
      <c r="CJ10" s="990"/>
      <c r="CK10" s="990"/>
      <c r="CL10" s="991"/>
      <c r="CM10" s="989">
        <v>333</v>
      </c>
      <c r="CN10" s="990"/>
      <c r="CO10" s="990"/>
      <c r="CP10" s="990"/>
      <c r="CQ10" s="991"/>
      <c r="CR10" s="989">
        <v>70</v>
      </c>
      <c r="CS10" s="990"/>
      <c r="CT10" s="990"/>
      <c r="CU10" s="990"/>
      <c r="CV10" s="991"/>
      <c r="CW10" s="989" t="s">
        <v>516</v>
      </c>
      <c r="CX10" s="990"/>
      <c r="CY10" s="990"/>
      <c r="CZ10" s="990"/>
      <c r="DA10" s="991"/>
      <c r="DB10" s="989" t="s">
        <v>516</v>
      </c>
      <c r="DC10" s="990"/>
      <c r="DD10" s="990"/>
      <c r="DE10" s="990"/>
      <c r="DF10" s="991"/>
      <c r="DG10" s="989" t="s">
        <v>516</v>
      </c>
      <c r="DH10" s="990"/>
      <c r="DI10" s="990"/>
      <c r="DJ10" s="990"/>
      <c r="DK10" s="991"/>
      <c r="DL10" s="989" t="s">
        <v>516</v>
      </c>
      <c r="DM10" s="990"/>
      <c r="DN10" s="990"/>
      <c r="DO10" s="990"/>
      <c r="DP10" s="991"/>
      <c r="DQ10" s="989" t="s">
        <v>516</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591</v>
      </c>
      <c r="BT11" s="993"/>
      <c r="BU11" s="993"/>
      <c r="BV11" s="993"/>
      <c r="BW11" s="993"/>
      <c r="BX11" s="993"/>
      <c r="BY11" s="993"/>
      <c r="BZ11" s="993"/>
      <c r="CA11" s="993"/>
      <c r="CB11" s="993"/>
      <c r="CC11" s="993"/>
      <c r="CD11" s="993"/>
      <c r="CE11" s="993"/>
      <c r="CF11" s="993"/>
      <c r="CG11" s="1014"/>
      <c r="CH11" s="989">
        <v>-1</v>
      </c>
      <c r="CI11" s="990"/>
      <c r="CJ11" s="990"/>
      <c r="CK11" s="990"/>
      <c r="CL11" s="991"/>
      <c r="CM11" s="989">
        <v>85</v>
      </c>
      <c r="CN11" s="990"/>
      <c r="CO11" s="990"/>
      <c r="CP11" s="990"/>
      <c r="CQ11" s="991"/>
      <c r="CR11" s="989">
        <v>20</v>
      </c>
      <c r="CS11" s="990"/>
      <c r="CT11" s="990"/>
      <c r="CU11" s="990"/>
      <c r="CV11" s="991"/>
      <c r="CW11" s="989">
        <v>72</v>
      </c>
      <c r="CX11" s="990"/>
      <c r="CY11" s="990"/>
      <c r="CZ11" s="990"/>
      <c r="DA11" s="991"/>
      <c r="DB11" s="989" t="s">
        <v>516</v>
      </c>
      <c r="DC11" s="990"/>
      <c r="DD11" s="990"/>
      <c r="DE11" s="990"/>
      <c r="DF11" s="991"/>
      <c r="DG11" s="989" t="s">
        <v>516</v>
      </c>
      <c r="DH11" s="990"/>
      <c r="DI11" s="990"/>
      <c r="DJ11" s="990"/>
      <c r="DK11" s="991"/>
      <c r="DL11" s="989" t="s">
        <v>516</v>
      </c>
      <c r="DM11" s="990"/>
      <c r="DN11" s="990"/>
      <c r="DO11" s="990"/>
      <c r="DP11" s="991"/>
      <c r="DQ11" s="989" t="s">
        <v>516</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592</v>
      </c>
      <c r="BT12" s="993"/>
      <c r="BU12" s="993"/>
      <c r="BV12" s="993"/>
      <c r="BW12" s="993"/>
      <c r="BX12" s="993"/>
      <c r="BY12" s="993"/>
      <c r="BZ12" s="993"/>
      <c r="CA12" s="993"/>
      <c r="CB12" s="993"/>
      <c r="CC12" s="993"/>
      <c r="CD12" s="993"/>
      <c r="CE12" s="993"/>
      <c r="CF12" s="993"/>
      <c r="CG12" s="1014"/>
      <c r="CH12" s="989">
        <v>0</v>
      </c>
      <c r="CI12" s="990"/>
      <c r="CJ12" s="990"/>
      <c r="CK12" s="990"/>
      <c r="CL12" s="991"/>
      <c r="CM12" s="989">
        <v>1345</v>
      </c>
      <c r="CN12" s="990"/>
      <c r="CO12" s="990"/>
      <c r="CP12" s="990"/>
      <c r="CQ12" s="991"/>
      <c r="CR12" s="989">
        <v>169</v>
      </c>
      <c r="CS12" s="990"/>
      <c r="CT12" s="990"/>
      <c r="CU12" s="990"/>
      <c r="CV12" s="991"/>
      <c r="CW12" s="989">
        <v>10</v>
      </c>
      <c r="CX12" s="990"/>
      <c r="CY12" s="990"/>
      <c r="CZ12" s="990"/>
      <c r="DA12" s="991"/>
      <c r="DB12" s="989" t="s">
        <v>516</v>
      </c>
      <c r="DC12" s="990"/>
      <c r="DD12" s="990"/>
      <c r="DE12" s="990"/>
      <c r="DF12" s="991"/>
      <c r="DG12" s="989" t="s">
        <v>516</v>
      </c>
      <c r="DH12" s="990"/>
      <c r="DI12" s="990"/>
      <c r="DJ12" s="990"/>
      <c r="DK12" s="991"/>
      <c r="DL12" s="989" t="s">
        <v>516</v>
      </c>
      <c r="DM12" s="990"/>
      <c r="DN12" s="990"/>
      <c r="DO12" s="990"/>
      <c r="DP12" s="991"/>
      <c r="DQ12" s="989" t="s">
        <v>516</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593</v>
      </c>
      <c r="BT13" s="993"/>
      <c r="BU13" s="993"/>
      <c r="BV13" s="993"/>
      <c r="BW13" s="993"/>
      <c r="BX13" s="993"/>
      <c r="BY13" s="993"/>
      <c r="BZ13" s="993"/>
      <c r="CA13" s="993"/>
      <c r="CB13" s="993"/>
      <c r="CC13" s="993"/>
      <c r="CD13" s="993"/>
      <c r="CE13" s="993"/>
      <c r="CF13" s="993"/>
      <c r="CG13" s="1014"/>
      <c r="CH13" s="989">
        <v>0</v>
      </c>
      <c r="CI13" s="990"/>
      <c r="CJ13" s="990"/>
      <c r="CK13" s="990"/>
      <c r="CL13" s="991"/>
      <c r="CM13" s="989">
        <v>3447</v>
      </c>
      <c r="CN13" s="990"/>
      <c r="CO13" s="990"/>
      <c r="CP13" s="990"/>
      <c r="CQ13" s="991"/>
      <c r="CR13" s="989">
        <v>2</v>
      </c>
      <c r="CS13" s="990"/>
      <c r="CT13" s="990"/>
      <c r="CU13" s="990"/>
      <c r="CV13" s="991"/>
      <c r="CW13" s="989">
        <v>31</v>
      </c>
      <c r="CX13" s="990"/>
      <c r="CY13" s="990"/>
      <c r="CZ13" s="990"/>
      <c r="DA13" s="991"/>
      <c r="DB13" s="989" t="s">
        <v>516</v>
      </c>
      <c r="DC13" s="990"/>
      <c r="DD13" s="990"/>
      <c r="DE13" s="990"/>
      <c r="DF13" s="991"/>
      <c r="DG13" s="989" t="s">
        <v>516</v>
      </c>
      <c r="DH13" s="990"/>
      <c r="DI13" s="990"/>
      <c r="DJ13" s="990"/>
      <c r="DK13" s="991"/>
      <c r="DL13" s="989" t="s">
        <v>516</v>
      </c>
      <c r="DM13" s="990"/>
      <c r="DN13" s="990"/>
      <c r="DO13" s="990"/>
      <c r="DP13" s="991"/>
      <c r="DQ13" s="989" t="s">
        <v>516</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1595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15331</v>
      </c>
      <c r="R28" s="1051"/>
      <c r="S28" s="1051"/>
      <c r="T28" s="1051"/>
      <c r="U28" s="1051"/>
      <c r="V28" s="1051">
        <v>15325</v>
      </c>
      <c r="W28" s="1051"/>
      <c r="X28" s="1051"/>
      <c r="Y28" s="1051"/>
      <c r="Z28" s="1051"/>
      <c r="AA28" s="1051">
        <v>5</v>
      </c>
      <c r="AB28" s="1051"/>
      <c r="AC28" s="1051"/>
      <c r="AD28" s="1051"/>
      <c r="AE28" s="1052"/>
      <c r="AF28" s="1053">
        <v>5</v>
      </c>
      <c r="AG28" s="1051"/>
      <c r="AH28" s="1051"/>
      <c r="AI28" s="1051"/>
      <c r="AJ28" s="1054"/>
      <c r="AK28" s="1042">
        <v>1581</v>
      </c>
      <c r="AL28" s="1043"/>
      <c r="AM28" s="1043"/>
      <c r="AN28" s="1043"/>
      <c r="AO28" s="1043"/>
      <c r="AP28" s="1043" t="s">
        <v>516</v>
      </c>
      <c r="AQ28" s="1043"/>
      <c r="AR28" s="1043"/>
      <c r="AS28" s="1043"/>
      <c r="AT28" s="1043"/>
      <c r="AU28" s="1043" t="s">
        <v>516</v>
      </c>
      <c r="AV28" s="1043"/>
      <c r="AW28" s="1043"/>
      <c r="AX28" s="1043"/>
      <c r="AY28" s="1043"/>
      <c r="AZ28" s="1044" t="s">
        <v>516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14732</v>
      </c>
      <c r="R29" s="1039"/>
      <c r="S29" s="1039"/>
      <c r="T29" s="1039"/>
      <c r="U29" s="1039"/>
      <c r="V29" s="1039">
        <v>14275</v>
      </c>
      <c r="W29" s="1039"/>
      <c r="X29" s="1039"/>
      <c r="Y29" s="1039"/>
      <c r="Z29" s="1039"/>
      <c r="AA29" s="1039">
        <v>457</v>
      </c>
      <c r="AB29" s="1039"/>
      <c r="AC29" s="1039"/>
      <c r="AD29" s="1039"/>
      <c r="AE29" s="1040"/>
      <c r="AF29" s="1035">
        <v>457</v>
      </c>
      <c r="AG29" s="1036"/>
      <c r="AH29" s="1036"/>
      <c r="AI29" s="1036"/>
      <c r="AJ29" s="1037"/>
      <c r="AK29" s="980">
        <v>2340</v>
      </c>
      <c r="AL29" s="971"/>
      <c r="AM29" s="971"/>
      <c r="AN29" s="971"/>
      <c r="AO29" s="971"/>
      <c r="AP29" s="971" t="s">
        <v>516</v>
      </c>
      <c r="AQ29" s="971"/>
      <c r="AR29" s="971"/>
      <c r="AS29" s="971"/>
      <c r="AT29" s="971"/>
      <c r="AU29" s="971" t="s">
        <v>516</v>
      </c>
      <c r="AV29" s="971"/>
      <c r="AW29" s="971"/>
      <c r="AX29" s="971"/>
      <c r="AY29" s="971"/>
      <c r="AZ29" s="1041" t="s">
        <v>516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2505</v>
      </c>
      <c r="R30" s="1039"/>
      <c r="S30" s="1039"/>
      <c r="T30" s="1039"/>
      <c r="U30" s="1039"/>
      <c r="V30" s="1039">
        <v>2425</v>
      </c>
      <c r="W30" s="1039"/>
      <c r="X30" s="1039"/>
      <c r="Y30" s="1039"/>
      <c r="Z30" s="1039"/>
      <c r="AA30" s="1039">
        <v>80</v>
      </c>
      <c r="AB30" s="1039"/>
      <c r="AC30" s="1039"/>
      <c r="AD30" s="1039"/>
      <c r="AE30" s="1040"/>
      <c r="AF30" s="1035">
        <v>80</v>
      </c>
      <c r="AG30" s="1036"/>
      <c r="AH30" s="1036"/>
      <c r="AI30" s="1036"/>
      <c r="AJ30" s="1037"/>
      <c r="AK30" s="980">
        <v>615</v>
      </c>
      <c r="AL30" s="971"/>
      <c r="AM30" s="971"/>
      <c r="AN30" s="971"/>
      <c r="AO30" s="971"/>
      <c r="AP30" s="971" t="s">
        <v>516</v>
      </c>
      <c r="AQ30" s="971"/>
      <c r="AR30" s="971"/>
      <c r="AS30" s="971"/>
      <c r="AT30" s="971"/>
      <c r="AU30" s="971" t="s">
        <v>516</v>
      </c>
      <c r="AV30" s="971"/>
      <c r="AW30" s="971"/>
      <c r="AX30" s="971"/>
      <c r="AY30" s="971"/>
      <c r="AZ30" s="1041" t="s">
        <v>516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2981</v>
      </c>
      <c r="R31" s="1039"/>
      <c r="S31" s="1039"/>
      <c r="T31" s="1039"/>
      <c r="U31" s="1039"/>
      <c r="V31" s="1039">
        <v>2826</v>
      </c>
      <c r="W31" s="1039"/>
      <c r="X31" s="1039"/>
      <c r="Y31" s="1039"/>
      <c r="Z31" s="1039"/>
      <c r="AA31" s="1039">
        <v>155</v>
      </c>
      <c r="AB31" s="1039"/>
      <c r="AC31" s="1039"/>
      <c r="AD31" s="1039"/>
      <c r="AE31" s="1040"/>
      <c r="AF31" s="1035">
        <v>1809</v>
      </c>
      <c r="AG31" s="1036"/>
      <c r="AH31" s="1036"/>
      <c r="AI31" s="1036"/>
      <c r="AJ31" s="1037"/>
      <c r="AK31" s="980">
        <v>19</v>
      </c>
      <c r="AL31" s="971"/>
      <c r="AM31" s="971"/>
      <c r="AN31" s="971"/>
      <c r="AO31" s="971"/>
      <c r="AP31" s="971">
        <v>16414</v>
      </c>
      <c r="AQ31" s="971"/>
      <c r="AR31" s="971"/>
      <c r="AS31" s="971"/>
      <c r="AT31" s="971"/>
      <c r="AU31" s="971">
        <v>49</v>
      </c>
      <c r="AV31" s="971"/>
      <c r="AW31" s="971"/>
      <c r="AX31" s="971"/>
      <c r="AY31" s="971"/>
      <c r="AZ31" s="1041" t="s">
        <v>516</v>
      </c>
      <c r="BA31" s="1041"/>
      <c r="BB31" s="1041"/>
      <c r="BC31" s="1041"/>
      <c r="BD31" s="1041"/>
      <c r="BE31" s="972" t="s">
        <v>584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5078</v>
      </c>
      <c r="R32" s="1039"/>
      <c r="S32" s="1039"/>
      <c r="T32" s="1039"/>
      <c r="U32" s="1039"/>
      <c r="V32" s="1039">
        <v>4562</v>
      </c>
      <c r="W32" s="1039"/>
      <c r="X32" s="1039"/>
      <c r="Y32" s="1039"/>
      <c r="Z32" s="1039"/>
      <c r="AA32" s="1039">
        <v>516</v>
      </c>
      <c r="AB32" s="1039"/>
      <c r="AC32" s="1039"/>
      <c r="AD32" s="1039"/>
      <c r="AE32" s="1040"/>
      <c r="AF32" s="1035">
        <v>1621</v>
      </c>
      <c r="AG32" s="1036"/>
      <c r="AH32" s="1036"/>
      <c r="AI32" s="1036"/>
      <c r="AJ32" s="1037"/>
      <c r="AK32" s="980">
        <v>1297</v>
      </c>
      <c r="AL32" s="971"/>
      <c r="AM32" s="971"/>
      <c r="AN32" s="971"/>
      <c r="AO32" s="971"/>
      <c r="AP32" s="971">
        <v>27787</v>
      </c>
      <c r="AQ32" s="971"/>
      <c r="AR32" s="971"/>
      <c r="AS32" s="971"/>
      <c r="AT32" s="971"/>
      <c r="AU32" s="971">
        <v>12060</v>
      </c>
      <c r="AV32" s="971"/>
      <c r="AW32" s="971"/>
      <c r="AX32" s="971"/>
      <c r="AY32" s="971"/>
      <c r="AZ32" s="1041" t="s">
        <v>516</v>
      </c>
      <c r="BA32" s="1041"/>
      <c r="BB32" s="1041"/>
      <c r="BC32" s="1041"/>
      <c r="BD32" s="1041"/>
      <c r="BE32" s="972" t="s">
        <v>584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12554</v>
      </c>
      <c r="R33" s="1039"/>
      <c r="S33" s="1039"/>
      <c r="T33" s="1039"/>
      <c r="U33" s="1039"/>
      <c r="V33" s="1039">
        <v>11655</v>
      </c>
      <c r="W33" s="1039"/>
      <c r="X33" s="1039"/>
      <c r="Y33" s="1039"/>
      <c r="Z33" s="1039"/>
      <c r="AA33" s="1039">
        <v>899</v>
      </c>
      <c r="AB33" s="1039"/>
      <c r="AC33" s="1039"/>
      <c r="AD33" s="1039"/>
      <c r="AE33" s="1040"/>
      <c r="AF33" s="1035">
        <v>2510</v>
      </c>
      <c r="AG33" s="1036"/>
      <c r="AH33" s="1036"/>
      <c r="AI33" s="1036"/>
      <c r="AJ33" s="1037"/>
      <c r="AK33" s="980">
        <v>1726</v>
      </c>
      <c r="AL33" s="971"/>
      <c r="AM33" s="971"/>
      <c r="AN33" s="971"/>
      <c r="AO33" s="971"/>
      <c r="AP33" s="971">
        <v>8292</v>
      </c>
      <c r="AQ33" s="971"/>
      <c r="AR33" s="971"/>
      <c r="AS33" s="971"/>
      <c r="AT33" s="971"/>
      <c r="AU33" s="971">
        <v>5340</v>
      </c>
      <c r="AV33" s="971"/>
      <c r="AW33" s="971"/>
      <c r="AX33" s="971"/>
      <c r="AY33" s="971"/>
      <c r="AZ33" s="1041" t="s">
        <v>516</v>
      </c>
      <c r="BA33" s="1041"/>
      <c r="BB33" s="1041"/>
      <c r="BC33" s="1041"/>
      <c r="BD33" s="1041"/>
      <c r="BE33" s="972" t="s">
        <v>584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410</v>
      </c>
      <c r="C34" s="1031"/>
      <c r="D34" s="1031"/>
      <c r="E34" s="1031"/>
      <c r="F34" s="1031"/>
      <c r="G34" s="1031"/>
      <c r="H34" s="1031"/>
      <c r="I34" s="1031"/>
      <c r="J34" s="1031"/>
      <c r="K34" s="1031"/>
      <c r="L34" s="1031"/>
      <c r="M34" s="1031"/>
      <c r="N34" s="1031"/>
      <c r="O34" s="1031"/>
      <c r="P34" s="1032"/>
      <c r="Q34" s="1038">
        <v>104</v>
      </c>
      <c r="R34" s="1039"/>
      <c r="S34" s="1039"/>
      <c r="T34" s="1039"/>
      <c r="U34" s="1039"/>
      <c r="V34" s="1039">
        <v>211</v>
      </c>
      <c r="W34" s="1039"/>
      <c r="X34" s="1039"/>
      <c r="Y34" s="1039"/>
      <c r="Z34" s="1039"/>
      <c r="AA34" s="1039">
        <v>-107</v>
      </c>
      <c r="AB34" s="1039"/>
      <c r="AC34" s="1039"/>
      <c r="AD34" s="1039"/>
      <c r="AE34" s="1040"/>
      <c r="AF34" s="1035">
        <v>377</v>
      </c>
      <c r="AG34" s="1036"/>
      <c r="AH34" s="1036"/>
      <c r="AI34" s="1036"/>
      <c r="AJ34" s="1037"/>
      <c r="AK34" s="980">
        <v>14</v>
      </c>
      <c r="AL34" s="971"/>
      <c r="AM34" s="971"/>
      <c r="AN34" s="971"/>
      <c r="AO34" s="971"/>
      <c r="AP34" s="971">
        <v>81</v>
      </c>
      <c r="AQ34" s="971"/>
      <c r="AR34" s="971"/>
      <c r="AS34" s="971"/>
      <c r="AT34" s="971"/>
      <c r="AU34" s="971">
        <v>45</v>
      </c>
      <c r="AV34" s="971"/>
      <c r="AW34" s="971"/>
      <c r="AX34" s="971"/>
      <c r="AY34" s="971"/>
      <c r="AZ34" s="1041" t="s">
        <v>516</v>
      </c>
      <c r="BA34" s="1041"/>
      <c r="BB34" s="1041"/>
      <c r="BC34" s="1041"/>
      <c r="BD34" s="1041"/>
      <c r="BE34" s="972" t="s">
        <v>584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6860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396</v>
      </c>
      <c r="R66" s="1002"/>
      <c r="S66" s="1002"/>
      <c r="T66" s="1002"/>
      <c r="U66" s="1003"/>
      <c r="V66" s="1001" t="s">
        <v>415</v>
      </c>
      <c r="W66" s="1002"/>
      <c r="X66" s="1002"/>
      <c r="Y66" s="1002"/>
      <c r="Z66" s="1003"/>
      <c r="AA66" s="1001" t="s">
        <v>416</v>
      </c>
      <c r="AB66" s="1002"/>
      <c r="AC66" s="1002"/>
      <c r="AD66" s="1002"/>
      <c r="AE66" s="1003"/>
      <c r="AF66" s="1007" t="s">
        <v>417</v>
      </c>
      <c r="AG66" s="1008"/>
      <c r="AH66" s="1008"/>
      <c r="AI66" s="1008"/>
      <c r="AJ66" s="1009"/>
      <c r="AK66" s="1001" t="s">
        <v>400</v>
      </c>
      <c r="AL66" s="996"/>
      <c r="AM66" s="996"/>
      <c r="AN66" s="996"/>
      <c r="AO66" s="997"/>
      <c r="AP66" s="1001" t="s">
        <v>401</v>
      </c>
      <c r="AQ66" s="1002"/>
      <c r="AR66" s="1002"/>
      <c r="AS66" s="1002"/>
      <c r="AT66" s="1003"/>
      <c r="AU66" s="1001" t="s">
        <v>418</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4647</v>
      </c>
      <c r="R68" s="982"/>
      <c r="S68" s="982"/>
      <c r="T68" s="982"/>
      <c r="U68" s="982"/>
      <c r="V68" s="982">
        <v>4501</v>
      </c>
      <c r="W68" s="982"/>
      <c r="X68" s="982"/>
      <c r="Y68" s="982"/>
      <c r="Z68" s="982"/>
      <c r="AA68" s="982">
        <v>146</v>
      </c>
      <c r="AB68" s="982"/>
      <c r="AC68" s="982"/>
      <c r="AD68" s="982"/>
      <c r="AE68" s="982"/>
      <c r="AF68" s="982">
        <v>135</v>
      </c>
      <c r="AG68" s="982"/>
      <c r="AH68" s="982"/>
      <c r="AI68" s="982"/>
      <c r="AJ68" s="982"/>
      <c r="AK68" s="982">
        <v>204</v>
      </c>
      <c r="AL68" s="982"/>
      <c r="AM68" s="982"/>
      <c r="AN68" s="982"/>
      <c r="AO68" s="982"/>
      <c r="AP68" s="982">
        <v>13531</v>
      </c>
      <c r="AQ68" s="982"/>
      <c r="AR68" s="982"/>
      <c r="AS68" s="982"/>
      <c r="AT68" s="982"/>
      <c r="AU68" s="982">
        <v>2666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2572</v>
      </c>
      <c r="R69" s="971"/>
      <c r="S69" s="971"/>
      <c r="T69" s="971"/>
      <c r="U69" s="971"/>
      <c r="V69" s="971">
        <v>2571</v>
      </c>
      <c r="W69" s="971"/>
      <c r="X69" s="971"/>
      <c r="Y69" s="971"/>
      <c r="Z69" s="971"/>
      <c r="AA69" s="971">
        <v>1</v>
      </c>
      <c r="AB69" s="971"/>
      <c r="AC69" s="971"/>
      <c r="AD69" s="971"/>
      <c r="AE69" s="971"/>
      <c r="AF69" s="971">
        <v>0</v>
      </c>
      <c r="AG69" s="971"/>
      <c r="AH69" s="971"/>
      <c r="AI69" s="971"/>
      <c r="AJ69" s="971"/>
      <c r="AK69" s="971">
        <v>467</v>
      </c>
      <c r="AL69" s="971"/>
      <c r="AM69" s="971"/>
      <c r="AN69" s="971"/>
      <c r="AO69" s="971"/>
      <c r="AP69" s="971">
        <v>17824</v>
      </c>
      <c r="AQ69" s="971"/>
      <c r="AR69" s="971"/>
      <c r="AS69" s="971"/>
      <c r="AT69" s="971"/>
      <c r="AU69" s="971">
        <v>1747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310</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310</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310</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7195629</v>
      </c>
      <c r="AB110" s="889"/>
      <c r="AC110" s="889"/>
      <c r="AD110" s="889"/>
      <c r="AE110" s="890"/>
      <c r="AF110" s="891">
        <v>7445864</v>
      </c>
      <c r="AG110" s="889"/>
      <c r="AH110" s="889"/>
      <c r="AI110" s="889"/>
      <c r="AJ110" s="890"/>
      <c r="AK110" s="891">
        <v>7703260</v>
      </c>
      <c r="AL110" s="889"/>
      <c r="AM110" s="889"/>
      <c r="AN110" s="889"/>
      <c r="AO110" s="890"/>
      <c r="AP110" s="892">
        <v>21.4</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91068772</v>
      </c>
      <c r="BR110" s="842"/>
      <c r="BS110" s="842"/>
      <c r="BT110" s="842"/>
      <c r="BU110" s="842"/>
      <c r="BV110" s="842">
        <v>90917836</v>
      </c>
      <c r="BW110" s="842"/>
      <c r="BX110" s="842"/>
      <c r="BY110" s="842"/>
      <c r="BZ110" s="842"/>
      <c r="CA110" s="842">
        <v>88143736</v>
      </c>
      <c r="CB110" s="842"/>
      <c r="CC110" s="842"/>
      <c r="CD110" s="842"/>
      <c r="CE110" s="842"/>
      <c r="CF110" s="866">
        <v>245.2</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436</v>
      </c>
      <c r="DH110" s="842"/>
      <c r="DI110" s="842"/>
      <c r="DJ110" s="842"/>
      <c r="DK110" s="842"/>
      <c r="DL110" s="842" t="s">
        <v>436</v>
      </c>
      <c r="DM110" s="842"/>
      <c r="DN110" s="842"/>
      <c r="DO110" s="842"/>
      <c r="DP110" s="842"/>
      <c r="DQ110" s="842">
        <v>2217338</v>
      </c>
      <c r="DR110" s="842"/>
      <c r="DS110" s="842"/>
      <c r="DT110" s="842"/>
      <c r="DU110" s="842"/>
      <c r="DV110" s="843">
        <v>6.2</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438</v>
      </c>
      <c r="AL111" s="919"/>
      <c r="AM111" s="919"/>
      <c r="AN111" s="919"/>
      <c r="AO111" s="920"/>
      <c r="AP111" s="922" t="s">
        <v>130</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1824120</v>
      </c>
      <c r="BR111" s="817"/>
      <c r="BS111" s="817"/>
      <c r="BT111" s="817"/>
      <c r="BU111" s="817"/>
      <c r="BV111" s="817">
        <v>1656216</v>
      </c>
      <c r="BW111" s="817"/>
      <c r="BX111" s="817"/>
      <c r="BY111" s="817"/>
      <c r="BZ111" s="817"/>
      <c r="CA111" s="817">
        <v>3712809</v>
      </c>
      <c r="CB111" s="817"/>
      <c r="CC111" s="817"/>
      <c r="CD111" s="817"/>
      <c r="CE111" s="817"/>
      <c r="CF111" s="875">
        <v>10.3</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438</v>
      </c>
      <c r="DM111" s="817"/>
      <c r="DN111" s="817"/>
      <c r="DO111" s="817"/>
      <c r="DP111" s="817"/>
      <c r="DQ111" s="817" t="s">
        <v>130</v>
      </c>
      <c r="DR111" s="817"/>
      <c r="DS111" s="817"/>
      <c r="DT111" s="817"/>
      <c r="DU111" s="817"/>
      <c r="DV111" s="794" t="s">
        <v>438</v>
      </c>
      <c r="DW111" s="794"/>
      <c r="DX111" s="794"/>
      <c r="DY111" s="794"/>
      <c r="DZ111" s="795"/>
    </row>
    <row r="112" spans="1:131" s="230" customFormat="1" ht="26.25" customHeight="1" x14ac:dyDescent="0.1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438</v>
      </c>
      <c r="AB112" s="780"/>
      <c r="AC112" s="780"/>
      <c r="AD112" s="780"/>
      <c r="AE112" s="781"/>
      <c r="AF112" s="782" t="s">
        <v>438</v>
      </c>
      <c r="AG112" s="780"/>
      <c r="AH112" s="780"/>
      <c r="AI112" s="780"/>
      <c r="AJ112" s="781"/>
      <c r="AK112" s="782" t="s">
        <v>438</v>
      </c>
      <c r="AL112" s="780"/>
      <c r="AM112" s="780"/>
      <c r="AN112" s="780"/>
      <c r="AO112" s="781"/>
      <c r="AP112" s="824" t="s">
        <v>130</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18539826</v>
      </c>
      <c r="BR112" s="817"/>
      <c r="BS112" s="817"/>
      <c r="BT112" s="817"/>
      <c r="BU112" s="817"/>
      <c r="BV112" s="817">
        <v>18166149</v>
      </c>
      <c r="BW112" s="817"/>
      <c r="BX112" s="817"/>
      <c r="BY112" s="817"/>
      <c r="BZ112" s="817"/>
      <c r="CA112" s="817">
        <v>17493578</v>
      </c>
      <c r="CB112" s="817"/>
      <c r="CC112" s="817"/>
      <c r="CD112" s="817"/>
      <c r="CE112" s="817"/>
      <c r="CF112" s="875">
        <v>48.7</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436</v>
      </c>
      <c r="DH112" s="817"/>
      <c r="DI112" s="817"/>
      <c r="DJ112" s="817"/>
      <c r="DK112" s="817"/>
      <c r="DL112" s="817" t="s">
        <v>438</v>
      </c>
      <c r="DM112" s="817"/>
      <c r="DN112" s="817"/>
      <c r="DO112" s="817"/>
      <c r="DP112" s="817"/>
      <c r="DQ112" s="817" t="s">
        <v>438</v>
      </c>
      <c r="DR112" s="817"/>
      <c r="DS112" s="817"/>
      <c r="DT112" s="817"/>
      <c r="DU112" s="817"/>
      <c r="DV112" s="794" t="s">
        <v>438</v>
      </c>
      <c r="DW112" s="794"/>
      <c r="DX112" s="794"/>
      <c r="DY112" s="794"/>
      <c r="DZ112" s="795"/>
    </row>
    <row r="113" spans="1:130" s="230" customFormat="1" ht="26.25" customHeight="1" x14ac:dyDescent="0.15">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1686056</v>
      </c>
      <c r="AB113" s="919"/>
      <c r="AC113" s="919"/>
      <c r="AD113" s="919"/>
      <c r="AE113" s="920"/>
      <c r="AF113" s="921">
        <v>1694177</v>
      </c>
      <c r="AG113" s="919"/>
      <c r="AH113" s="919"/>
      <c r="AI113" s="919"/>
      <c r="AJ113" s="920"/>
      <c r="AK113" s="921">
        <v>1650804</v>
      </c>
      <c r="AL113" s="919"/>
      <c r="AM113" s="919"/>
      <c r="AN113" s="919"/>
      <c r="AO113" s="920"/>
      <c r="AP113" s="922">
        <v>4.5999999999999996</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4311755</v>
      </c>
      <c r="BR113" s="817"/>
      <c r="BS113" s="817"/>
      <c r="BT113" s="817"/>
      <c r="BU113" s="817"/>
      <c r="BV113" s="817">
        <v>4231843</v>
      </c>
      <c r="BW113" s="817"/>
      <c r="BX113" s="817"/>
      <c r="BY113" s="817"/>
      <c r="BZ113" s="817"/>
      <c r="CA113" s="817">
        <v>4412324</v>
      </c>
      <c r="CB113" s="817"/>
      <c r="CC113" s="817"/>
      <c r="CD113" s="817"/>
      <c r="CE113" s="817"/>
      <c r="CF113" s="875">
        <v>12.3</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438</v>
      </c>
      <c r="DH113" s="780"/>
      <c r="DI113" s="780"/>
      <c r="DJ113" s="780"/>
      <c r="DK113" s="781"/>
      <c r="DL113" s="782" t="s">
        <v>438</v>
      </c>
      <c r="DM113" s="780"/>
      <c r="DN113" s="780"/>
      <c r="DO113" s="780"/>
      <c r="DP113" s="781"/>
      <c r="DQ113" s="782" t="s">
        <v>438</v>
      </c>
      <c r="DR113" s="780"/>
      <c r="DS113" s="780"/>
      <c r="DT113" s="780"/>
      <c r="DU113" s="781"/>
      <c r="DV113" s="824" t="s">
        <v>438</v>
      </c>
      <c r="DW113" s="825"/>
      <c r="DX113" s="825"/>
      <c r="DY113" s="825"/>
      <c r="DZ113" s="826"/>
    </row>
    <row r="114" spans="1:130" s="230" customFormat="1" ht="26.25" customHeight="1" x14ac:dyDescent="0.15">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400712</v>
      </c>
      <c r="AB114" s="780"/>
      <c r="AC114" s="780"/>
      <c r="AD114" s="780"/>
      <c r="AE114" s="781"/>
      <c r="AF114" s="782">
        <v>358562</v>
      </c>
      <c r="AG114" s="780"/>
      <c r="AH114" s="780"/>
      <c r="AI114" s="780"/>
      <c r="AJ114" s="781"/>
      <c r="AK114" s="782">
        <v>361985</v>
      </c>
      <c r="AL114" s="780"/>
      <c r="AM114" s="780"/>
      <c r="AN114" s="780"/>
      <c r="AO114" s="781"/>
      <c r="AP114" s="824">
        <v>1</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6319003</v>
      </c>
      <c r="BR114" s="817"/>
      <c r="BS114" s="817"/>
      <c r="BT114" s="817"/>
      <c r="BU114" s="817"/>
      <c r="BV114" s="817">
        <v>6552929</v>
      </c>
      <c r="BW114" s="817"/>
      <c r="BX114" s="817"/>
      <c r="BY114" s="817"/>
      <c r="BZ114" s="817"/>
      <c r="CA114" s="817">
        <v>6670418</v>
      </c>
      <c r="CB114" s="817"/>
      <c r="CC114" s="817"/>
      <c r="CD114" s="817"/>
      <c r="CE114" s="817"/>
      <c r="CF114" s="875">
        <v>18.600000000000001</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438</v>
      </c>
      <c r="DH114" s="780"/>
      <c r="DI114" s="780"/>
      <c r="DJ114" s="780"/>
      <c r="DK114" s="781"/>
      <c r="DL114" s="782" t="s">
        <v>438</v>
      </c>
      <c r="DM114" s="780"/>
      <c r="DN114" s="780"/>
      <c r="DO114" s="780"/>
      <c r="DP114" s="781"/>
      <c r="DQ114" s="782" t="s">
        <v>438</v>
      </c>
      <c r="DR114" s="780"/>
      <c r="DS114" s="780"/>
      <c r="DT114" s="780"/>
      <c r="DU114" s="781"/>
      <c r="DV114" s="824" t="s">
        <v>438</v>
      </c>
      <c r="DW114" s="825"/>
      <c r="DX114" s="825"/>
      <c r="DY114" s="825"/>
      <c r="DZ114" s="826"/>
    </row>
    <row r="115" spans="1:130" s="230" customFormat="1" ht="26.25" customHeight="1" x14ac:dyDescent="0.15">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157087</v>
      </c>
      <c r="AB115" s="919"/>
      <c r="AC115" s="919"/>
      <c r="AD115" s="919"/>
      <c r="AE115" s="920"/>
      <c r="AF115" s="921">
        <v>261748</v>
      </c>
      <c r="AG115" s="919"/>
      <c r="AH115" s="919"/>
      <c r="AI115" s="919"/>
      <c r="AJ115" s="920"/>
      <c r="AK115" s="921">
        <v>177718</v>
      </c>
      <c r="AL115" s="919"/>
      <c r="AM115" s="919"/>
      <c r="AN115" s="919"/>
      <c r="AO115" s="920"/>
      <c r="AP115" s="922">
        <v>0.5</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438</v>
      </c>
      <c r="BR115" s="817"/>
      <c r="BS115" s="817"/>
      <c r="BT115" s="817"/>
      <c r="BU115" s="817"/>
      <c r="BV115" s="817" t="s">
        <v>438</v>
      </c>
      <c r="BW115" s="817"/>
      <c r="BX115" s="817"/>
      <c r="BY115" s="817"/>
      <c r="BZ115" s="817"/>
      <c r="CA115" s="817" t="s">
        <v>438</v>
      </c>
      <c r="CB115" s="817"/>
      <c r="CC115" s="817"/>
      <c r="CD115" s="817"/>
      <c r="CE115" s="817"/>
      <c r="CF115" s="875" t="s">
        <v>438</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438</v>
      </c>
      <c r="DM115" s="780"/>
      <c r="DN115" s="780"/>
      <c r="DO115" s="780"/>
      <c r="DP115" s="781"/>
      <c r="DQ115" s="782" t="s">
        <v>438</v>
      </c>
      <c r="DR115" s="780"/>
      <c r="DS115" s="780"/>
      <c r="DT115" s="780"/>
      <c r="DU115" s="781"/>
      <c r="DV115" s="824" t="s">
        <v>438</v>
      </c>
      <c r="DW115" s="825"/>
      <c r="DX115" s="825"/>
      <c r="DY115" s="825"/>
      <c r="DZ115" s="826"/>
    </row>
    <row r="116" spans="1:130" s="230" customFormat="1" ht="26.25" customHeight="1" x14ac:dyDescent="0.15">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438</v>
      </c>
      <c r="AB116" s="780"/>
      <c r="AC116" s="780"/>
      <c r="AD116" s="780"/>
      <c r="AE116" s="781"/>
      <c r="AF116" s="782" t="s">
        <v>438</v>
      </c>
      <c r="AG116" s="780"/>
      <c r="AH116" s="780"/>
      <c r="AI116" s="780"/>
      <c r="AJ116" s="781"/>
      <c r="AK116" s="782" t="s">
        <v>438</v>
      </c>
      <c r="AL116" s="780"/>
      <c r="AM116" s="780"/>
      <c r="AN116" s="780"/>
      <c r="AO116" s="781"/>
      <c r="AP116" s="824" t="s">
        <v>438</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438</v>
      </c>
      <c r="BR116" s="817"/>
      <c r="BS116" s="817"/>
      <c r="BT116" s="817"/>
      <c r="BU116" s="817"/>
      <c r="BV116" s="817" t="s">
        <v>438</v>
      </c>
      <c r="BW116" s="817"/>
      <c r="BX116" s="817"/>
      <c r="BY116" s="817"/>
      <c r="BZ116" s="817"/>
      <c r="CA116" s="817" t="s">
        <v>438</v>
      </c>
      <c r="CB116" s="817"/>
      <c r="CC116" s="817"/>
      <c r="CD116" s="817"/>
      <c r="CE116" s="817"/>
      <c r="CF116" s="875" t="s">
        <v>438</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282786</v>
      </c>
      <c r="DH116" s="780"/>
      <c r="DI116" s="780"/>
      <c r="DJ116" s="780"/>
      <c r="DK116" s="781"/>
      <c r="DL116" s="782">
        <v>250619</v>
      </c>
      <c r="DM116" s="780"/>
      <c r="DN116" s="780"/>
      <c r="DO116" s="780"/>
      <c r="DP116" s="781"/>
      <c r="DQ116" s="782">
        <v>218448</v>
      </c>
      <c r="DR116" s="780"/>
      <c r="DS116" s="780"/>
      <c r="DT116" s="780"/>
      <c r="DU116" s="781"/>
      <c r="DV116" s="824">
        <v>0.6</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9439484</v>
      </c>
      <c r="AB117" s="903"/>
      <c r="AC117" s="903"/>
      <c r="AD117" s="903"/>
      <c r="AE117" s="904"/>
      <c r="AF117" s="905">
        <v>9760351</v>
      </c>
      <c r="AG117" s="903"/>
      <c r="AH117" s="903"/>
      <c r="AI117" s="903"/>
      <c r="AJ117" s="904"/>
      <c r="AK117" s="905">
        <v>9893767</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459</v>
      </c>
      <c r="BW117" s="817"/>
      <c r="BX117" s="817"/>
      <c r="BY117" s="817"/>
      <c r="BZ117" s="817"/>
      <c r="CA117" s="817" t="s">
        <v>130</v>
      </c>
      <c r="CB117" s="817"/>
      <c r="CC117" s="817"/>
      <c r="CD117" s="817"/>
      <c r="CE117" s="817"/>
      <c r="CF117" s="875" t="s">
        <v>460</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460</v>
      </c>
      <c r="DH117" s="780"/>
      <c r="DI117" s="780"/>
      <c r="DJ117" s="780"/>
      <c r="DK117" s="781"/>
      <c r="DL117" s="782" t="s">
        <v>462</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310</v>
      </c>
      <c r="AL118" s="896"/>
      <c r="AM118" s="896"/>
      <c r="AN118" s="896"/>
      <c r="AO118" s="897"/>
      <c r="AP118" s="899" t="s">
        <v>430</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464</v>
      </c>
      <c r="BR118" s="845"/>
      <c r="BS118" s="845"/>
      <c r="BT118" s="845"/>
      <c r="BU118" s="845"/>
      <c r="BV118" s="845" t="s">
        <v>464</v>
      </c>
      <c r="BW118" s="845"/>
      <c r="BX118" s="845"/>
      <c r="BY118" s="845"/>
      <c r="BZ118" s="845"/>
      <c r="CA118" s="845" t="s">
        <v>130</v>
      </c>
      <c r="CB118" s="845"/>
      <c r="CC118" s="845"/>
      <c r="CD118" s="845"/>
      <c r="CE118" s="845"/>
      <c r="CF118" s="875" t="s">
        <v>130</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464</v>
      </c>
      <c r="DM118" s="780"/>
      <c r="DN118" s="780"/>
      <c r="DO118" s="780"/>
      <c r="DP118" s="781"/>
      <c r="DQ118" s="782" t="s">
        <v>464</v>
      </c>
      <c r="DR118" s="780"/>
      <c r="DS118" s="780"/>
      <c r="DT118" s="780"/>
      <c r="DU118" s="781"/>
      <c r="DV118" s="824" t="s">
        <v>130</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462</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466</v>
      </c>
      <c r="BP119" s="878"/>
      <c r="BQ119" s="879">
        <v>122063476</v>
      </c>
      <c r="BR119" s="845"/>
      <c r="BS119" s="845"/>
      <c r="BT119" s="845"/>
      <c r="BU119" s="845"/>
      <c r="BV119" s="845">
        <v>121524973</v>
      </c>
      <c r="BW119" s="845"/>
      <c r="BX119" s="845"/>
      <c r="BY119" s="845"/>
      <c r="BZ119" s="845"/>
      <c r="CA119" s="845">
        <v>120432865</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1541334</v>
      </c>
      <c r="DH119" s="764"/>
      <c r="DI119" s="764"/>
      <c r="DJ119" s="764"/>
      <c r="DK119" s="765"/>
      <c r="DL119" s="766">
        <v>1405597</v>
      </c>
      <c r="DM119" s="764"/>
      <c r="DN119" s="764"/>
      <c r="DO119" s="764"/>
      <c r="DP119" s="765"/>
      <c r="DQ119" s="766">
        <v>1277023</v>
      </c>
      <c r="DR119" s="764"/>
      <c r="DS119" s="764"/>
      <c r="DT119" s="764"/>
      <c r="DU119" s="765"/>
      <c r="DV119" s="848">
        <v>3.6</v>
      </c>
      <c r="DW119" s="849"/>
      <c r="DX119" s="849"/>
      <c r="DY119" s="849"/>
      <c r="DZ119" s="850"/>
    </row>
    <row r="120" spans="1:130" s="230" customFormat="1" ht="26.25" customHeight="1" x14ac:dyDescent="0.15">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12142802</v>
      </c>
      <c r="BR120" s="842"/>
      <c r="BS120" s="842"/>
      <c r="BT120" s="842"/>
      <c r="BU120" s="842"/>
      <c r="BV120" s="842">
        <v>14488147</v>
      </c>
      <c r="BW120" s="842"/>
      <c r="BX120" s="842"/>
      <c r="BY120" s="842"/>
      <c r="BZ120" s="842"/>
      <c r="CA120" s="842">
        <v>15873598</v>
      </c>
      <c r="CB120" s="842"/>
      <c r="CC120" s="842"/>
      <c r="CD120" s="842"/>
      <c r="CE120" s="842"/>
      <c r="CF120" s="866">
        <v>44.2</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12812975</v>
      </c>
      <c r="DH120" s="842"/>
      <c r="DI120" s="842"/>
      <c r="DJ120" s="842"/>
      <c r="DK120" s="842"/>
      <c r="DL120" s="842">
        <v>12452504</v>
      </c>
      <c r="DM120" s="842"/>
      <c r="DN120" s="842"/>
      <c r="DO120" s="842"/>
      <c r="DP120" s="842"/>
      <c r="DQ120" s="842">
        <v>12059560</v>
      </c>
      <c r="DR120" s="842"/>
      <c r="DS120" s="842"/>
      <c r="DT120" s="842"/>
      <c r="DU120" s="842"/>
      <c r="DV120" s="843">
        <v>33.6</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464</v>
      </c>
      <c r="AG121" s="780"/>
      <c r="AH121" s="780"/>
      <c r="AI121" s="780"/>
      <c r="AJ121" s="781"/>
      <c r="AK121" s="782" t="s">
        <v>464</v>
      </c>
      <c r="AL121" s="780"/>
      <c r="AM121" s="780"/>
      <c r="AN121" s="780"/>
      <c r="AO121" s="781"/>
      <c r="AP121" s="824" t="s">
        <v>130</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24413712</v>
      </c>
      <c r="BR121" s="817"/>
      <c r="BS121" s="817"/>
      <c r="BT121" s="817"/>
      <c r="BU121" s="817"/>
      <c r="BV121" s="817">
        <v>24040674</v>
      </c>
      <c r="BW121" s="817"/>
      <c r="BX121" s="817"/>
      <c r="BY121" s="817"/>
      <c r="BZ121" s="817"/>
      <c r="CA121" s="817">
        <v>22594187</v>
      </c>
      <c r="CB121" s="817"/>
      <c r="CC121" s="817"/>
      <c r="CD121" s="817"/>
      <c r="CE121" s="817"/>
      <c r="CF121" s="875">
        <v>62.9</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v>5663491</v>
      </c>
      <c r="DH121" s="817"/>
      <c r="DI121" s="817"/>
      <c r="DJ121" s="817"/>
      <c r="DK121" s="817"/>
      <c r="DL121" s="817">
        <v>5649430</v>
      </c>
      <c r="DM121" s="817"/>
      <c r="DN121" s="817"/>
      <c r="DO121" s="817"/>
      <c r="DP121" s="817"/>
      <c r="DQ121" s="817">
        <v>5340085</v>
      </c>
      <c r="DR121" s="817"/>
      <c r="DS121" s="817"/>
      <c r="DT121" s="817"/>
      <c r="DU121" s="817"/>
      <c r="DV121" s="794">
        <v>14.9</v>
      </c>
      <c r="DW121" s="794"/>
      <c r="DX121" s="794"/>
      <c r="DY121" s="794"/>
      <c r="DZ121" s="795"/>
    </row>
    <row r="122" spans="1:130" s="230" customFormat="1" ht="26.25" customHeight="1" x14ac:dyDescent="0.15">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459</v>
      </c>
      <c r="AL122" s="780"/>
      <c r="AM122" s="780"/>
      <c r="AN122" s="780"/>
      <c r="AO122" s="781"/>
      <c r="AP122" s="824" t="s">
        <v>130</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62551079</v>
      </c>
      <c r="BR122" s="845"/>
      <c r="BS122" s="845"/>
      <c r="BT122" s="845"/>
      <c r="BU122" s="845"/>
      <c r="BV122" s="845">
        <v>61466204</v>
      </c>
      <c r="BW122" s="845"/>
      <c r="BX122" s="845"/>
      <c r="BY122" s="845"/>
      <c r="BZ122" s="845"/>
      <c r="CA122" s="845">
        <v>59236816</v>
      </c>
      <c r="CB122" s="845"/>
      <c r="CC122" s="845"/>
      <c r="CD122" s="845"/>
      <c r="CE122" s="845"/>
      <c r="CF122" s="846">
        <v>164.8</v>
      </c>
      <c r="CG122" s="847"/>
      <c r="CH122" s="847"/>
      <c r="CI122" s="847"/>
      <c r="CJ122" s="847"/>
      <c r="CK122" s="869"/>
      <c r="CL122" s="855"/>
      <c r="CM122" s="855"/>
      <c r="CN122" s="855"/>
      <c r="CO122" s="856"/>
      <c r="CP122" s="835" t="s">
        <v>407</v>
      </c>
      <c r="CQ122" s="836"/>
      <c r="CR122" s="836"/>
      <c r="CS122" s="836"/>
      <c r="CT122" s="836"/>
      <c r="CU122" s="836"/>
      <c r="CV122" s="836"/>
      <c r="CW122" s="836"/>
      <c r="CX122" s="836"/>
      <c r="CY122" s="836"/>
      <c r="CZ122" s="836"/>
      <c r="DA122" s="836"/>
      <c r="DB122" s="836"/>
      <c r="DC122" s="836"/>
      <c r="DD122" s="836"/>
      <c r="DE122" s="836"/>
      <c r="DF122" s="837"/>
      <c r="DG122" s="816" t="s">
        <v>462</v>
      </c>
      <c r="DH122" s="817"/>
      <c r="DI122" s="817"/>
      <c r="DJ122" s="817"/>
      <c r="DK122" s="817"/>
      <c r="DL122" s="817">
        <v>16241</v>
      </c>
      <c r="DM122" s="817"/>
      <c r="DN122" s="817"/>
      <c r="DO122" s="817"/>
      <c r="DP122" s="817"/>
      <c r="DQ122" s="817">
        <v>49241</v>
      </c>
      <c r="DR122" s="817"/>
      <c r="DS122" s="817"/>
      <c r="DT122" s="817"/>
      <c r="DU122" s="817"/>
      <c r="DV122" s="794">
        <v>0.1</v>
      </c>
      <c r="DW122" s="794"/>
      <c r="DX122" s="794"/>
      <c r="DY122" s="794"/>
      <c r="DZ122" s="795"/>
    </row>
    <row r="123" spans="1:130" s="230" customFormat="1" ht="26.25" customHeight="1" x14ac:dyDescent="0.15">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38820</v>
      </c>
      <c r="AB123" s="780"/>
      <c r="AC123" s="780"/>
      <c r="AD123" s="780"/>
      <c r="AE123" s="781"/>
      <c r="AF123" s="782">
        <v>39375</v>
      </c>
      <c r="AG123" s="780"/>
      <c r="AH123" s="780"/>
      <c r="AI123" s="780"/>
      <c r="AJ123" s="781"/>
      <c r="AK123" s="782">
        <v>36381</v>
      </c>
      <c r="AL123" s="780"/>
      <c r="AM123" s="780"/>
      <c r="AN123" s="780"/>
      <c r="AO123" s="781"/>
      <c r="AP123" s="824">
        <v>0.1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476</v>
      </c>
      <c r="BP123" s="878"/>
      <c r="BQ123" s="832">
        <v>99107593</v>
      </c>
      <c r="BR123" s="833"/>
      <c r="BS123" s="833"/>
      <c r="BT123" s="833"/>
      <c r="BU123" s="833"/>
      <c r="BV123" s="833">
        <v>99995025</v>
      </c>
      <c r="BW123" s="833"/>
      <c r="BX123" s="833"/>
      <c r="BY123" s="833"/>
      <c r="BZ123" s="833"/>
      <c r="CA123" s="833">
        <v>97704601</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v>63360</v>
      </c>
      <c r="DH123" s="780"/>
      <c r="DI123" s="780"/>
      <c r="DJ123" s="780"/>
      <c r="DK123" s="781"/>
      <c r="DL123" s="782">
        <v>47974</v>
      </c>
      <c r="DM123" s="780"/>
      <c r="DN123" s="780"/>
      <c r="DO123" s="780"/>
      <c r="DP123" s="781"/>
      <c r="DQ123" s="782">
        <v>44692</v>
      </c>
      <c r="DR123" s="780"/>
      <c r="DS123" s="780"/>
      <c r="DT123" s="780"/>
      <c r="DU123" s="781"/>
      <c r="DV123" s="824">
        <v>0.1</v>
      </c>
      <c r="DW123" s="825"/>
      <c r="DX123" s="825"/>
      <c r="DY123" s="825"/>
      <c r="DZ123" s="826"/>
    </row>
    <row r="124" spans="1:130" s="230"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460</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65.2</v>
      </c>
      <c r="BR124" s="831"/>
      <c r="BS124" s="831"/>
      <c r="BT124" s="831"/>
      <c r="BU124" s="831"/>
      <c r="BV124" s="831">
        <v>58.6</v>
      </c>
      <c r="BW124" s="831"/>
      <c r="BX124" s="831"/>
      <c r="BY124" s="831"/>
      <c r="BZ124" s="831"/>
      <c r="CA124" s="831">
        <v>63.2</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464</v>
      </c>
      <c r="DH124" s="764"/>
      <c r="DI124" s="764"/>
      <c r="DJ124" s="764"/>
      <c r="DK124" s="765"/>
      <c r="DL124" s="766" t="s">
        <v>480</v>
      </c>
      <c r="DM124" s="764"/>
      <c r="DN124" s="764"/>
      <c r="DO124" s="764"/>
      <c r="DP124" s="765"/>
      <c r="DQ124" s="766" t="s">
        <v>130</v>
      </c>
      <c r="DR124" s="764"/>
      <c r="DS124" s="764"/>
      <c r="DT124" s="764"/>
      <c r="DU124" s="765"/>
      <c r="DV124" s="848" t="s">
        <v>464</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464</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460</v>
      </c>
      <c r="DM125" s="842"/>
      <c r="DN125" s="842"/>
      <c r="DO125" s="842"/>
      <c r="DP125" s="842"/>
      <c r="DQ125" s="842" t="s">
        <v>460</v>
      </c>
      <c r="DR125" s="842"/>
      <c r="DS125" s="842"/>
      <c r="DT125" s="842"/>
      <c r="DU125" s="842"/>
      <c r="DV125" s="843" t="s">
        <v>480</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118267</v>
      </c>
      <c r="AB126" s="780"/>
      <c r="AC126" s="780"/>
      <c r="AD126" s="780"/>
      <c r="AE126" s="781"/>
      <c r="AF126" s="782">
        <v>222373</v>
      </c>
      <c r="AG126" s="780"/>
      <c r="AH126" s="780"/>
      <c r="AI126" s="780"/>
      <c r="AJ126" s="781"/>
      <c r="AK126" s="782">
        <v>141337</v>
      </c>
      <c r="AL126" s="780"/>
      <c r="AM126" s="780"/>
      <c r="AN126" s="780"/>
      <c r="AO126" s="781"/>
      <c r="AP126" s="824">
        <v>0.4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480</v>
      </c>
      <c r="DR126" s="817"/>
      <c r="DS126" s="817"/>
      <c r="DT126" s="817"/>
      <c r="DU126" s="817"/>
      <c r="DV126" s="794" t="s">
        <v>130</v>
      </c>
      <c r="DW126" s="794"/>
      <c r="DX126" s="794"/>
      <c r="DY126" s="794"/>
      <c r="DZ126" s="795"/>
    </row>
    <row r="127" spans="1:130" s="230"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464</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480</v>
      </c>
      <c r="DM127" s="817"/>
      <c r="DN127" s="817"/>
      <c r="DO127" s="817"/>
      <c r="DP127" s="817"/>
      <c r="DQ127" s="817" t="s">
        <v>460</v>
      </c>
      <c r="DR127" s="817"/>
      <c r="DS127" s="817"/>
      <c r="DT127" s="817"/>
      <c r="DU127" s="817"/>
      <c r="DV127" s="794" t="s">
        <v>130</v>
      </c>
      <c r="DW127" s="794"/>
      <c r="DX127" s="794"/>
      <c r="DY127" s="794"/>
      <c r="DZ127" s="795"/>
    </row>
    <row r="128" spans="1:130" s="230"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2062537</v>
      </c>
      <c r="AB128" s="801"/>
      <c r="AC128" s="801"/>
      <c r="AD128" s="801"/>
      <c r="AE128" s="802"/>
      <c r="AF128" s="803">
        <v>2062267</v>
      </c>
      <c r="AG128" s="801"/>
      <c r="AH128" s="801"/>
      <c r="AI128" s="801"/>
      <c r="AJ128" s="802"/>
      <c r="AK128" s="803">
        <v>2096839</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464</v>
      </c>
      <c r="BG128" s="787"/>
      <c r="BH128" s="787"/>
      <c r="BI128" s="787"/>
      <c r="BJ128" s="787"/>
      <c r="BK128" s="787"/>
      <c r="BL128" s="810"/>
      <c r="BM128" s="786">
        <v>11.43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464</v>
      </c>
      <c r="DH128" s="791"/>
      <c r="DI128" s="791"/>
      <c r="DJ128" s="791"/>
      <c r="DK128" s="791"/>
      <c r="DL128" s="791" t="s">
        <v>130</v>
      </c>
      <c r="DM128" s="791"/>
      <c r="DN128" s="791"/>
      <c r="DO128" s="791"/>
      <c r="DP128" s="791"/>
      <c r="DQ128" s="791" t="s">
        <v>130</v>
      </c>
      <c r="DR128" s="791"/>
      <c r="DS128" s="791"/>
      <c r="DT128" s="791"/>
      <c r="DU128" s="791"/>
      <c r="DV128" s="792" t="s">
        <v>464</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40325061</v>
      </c>
      <c r="AB129" s="780"/>
      <c r="AC129" s="780"/>
      <c r="AD129" s="780"/>
      <c r="AE129" s="781"/>
      <c r="AF129" s="782">
        <v>41747087</v>
      </c>
      <c r="AG129" s="780"/>
      <c r="AH129" s="780"/>
      <c r="AI129" s="780"/>
      <c r="AJ129" s="781"/>
      <c r="AK129" s="782">
        <v>40924240</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130</v>
      </c>
      <c r="BG129" s="771"/>
      <c r="BH129" s="771"/>
      <c r="BI129" s="771"/>
      <c r="BJ129" s="771"/>
      <c r="BK129" s="771"/>
      <c r="BL129" s="772"/>
      <c r="BM129" s="770">
        <v>16.43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5128012</v>
      </c>
      <c r="AB130" s="780"/>
      <c r="AC130" s="780"/>
      <c r="AD130" s="780"/>
      <c r="AE130" s="781"/>
      <c r="AF130" s="782">
        <v>5061656</v>
      </c>
      <c r="AG130" s="780"/>
      <c r="AH130" s="780"/>
      <c r="AI130" s="780"/>
      <c r="AJ130" s="781"/>
      <c r="AK130" s="782">
        <v>4981387</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7.1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35197049</v>
      </c>
      <c r="AB131" s="764"/>
      <c r="AC131" s="764"/>
      <c r="AD131" s="764"/>
      <c r="AE131" s="765"/>
      <c r="AF131" s="766">
        <v>36685431</v>
      </c>
      <c r="AG131" s="764"/>
      <c r="AH131" s="764"/>
      <c r="AI131" s="764"/>
      <c r="AJ131" s="765"/>
      <c r="AK131" s="766">
        <v>35942853</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v>63.2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6.3895555560000004</v>
      </c>
      <c r="AB132" s="745"/>
      <c r="AC132" s="745"/>
      <c r="AD132" s="745"/>
      <c r="AE132" s="746"/>
      <c r="AF132" s="747">
        <v>7.1865804170000001</v>
      </c>
      <c r="AG132" s="745"/>
      <c r="AH132" s="745"/>
      <c r="AI132" s="745"/>
      <c r="AJ132" s="746"/>
      <c r="AK132" s="747">
        <v>7.8333820630000002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6.5</v>
      </c>
      <c r="AB133" s="724"/>
      <c r="AC133" s="724"/>
      <c r="AD133" s="724"/>
      <c r="AE133" s="725"/>
      <c r="AF133" s="723">
        <v>6.6</v>
      </c>
      <c r="AG133" s="724"/>
      <c r="AH133" s="724"/>
      <c r="AI133" s="724"/>
      <c r="AJ133" s="725"/>
      <c r="AK133" s="723">
        <v>7.1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zy7hP9jwz5UKt7WmK/WVyPNTUokGz/FV2A3ERIOh5tGltlBqo2N2/j6npMAs2UjaVRvvA69b/OLoVxFjEZuTw==" saltValue="L7HbkPrSEGCCmi167NdY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4gFP0gkULxYMUFcE+Xdwj9tKpEq2+6DMWMz69+ITJ5l9WNg5/WJ+YyEbGSFt0jUESkV7yGN06vv48pBenVcIbg==" saltValue="HYYmvuUZi0nZE2pLQA/t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EvV4LpgoQLRdKkDWlz9F8HlAldfbqN+MRmn7vGRm7vw1S7Xo1z2bnH2U6FxOt3tTDfuCU4viDRlizvZCVc5LQ==" saltValue="9pkVw0znbGgzLtdlYvQwD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10524396</v>
      </c>
      <c r="AP9" s="281">
        <v>62534</v>
      </c>
      <c r="AQ9" s="282">
        <v>61723</v>
      </c>
      <c r="AR9" s="283">
        <v>1.3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162477</v>
      </c>
      <c r="AP10" s="284">
        <v>965</v>
      </c>
      <c r="AQ10" s="285">
        <v>1286</v>
      </c>
      <c r="AR10" s="286">
        <v>-25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v>41189</v>
      </c>
      <c r="AP11" s="284">
        <v>245</v>
      </c>
      <c r="AQ11" s="285">
        <v>1067</v>
      </c>
      <c r="AR11" s="286">
        <v>-77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516</v>
      </c>
      <c r="AP12" s="284" t="s">
        <v>516</v>
      </c>
      <c r="AQ12" s="285">
        <v>49</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453390</v>
      </c>
      <c r="AP13" s="284">
        <v>2694</v>
      </c>
      <c r="AQ13" s="285">
        <v>2137</v>
      </c>
      <c r="AR13" s="286">
        <v>26.1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181303</v>
      </c>
      <c r="AP14" s="284">
        <v>1077</v>
      </c>
      <c r="AQ14" s="285">
        <v>1241</v>
      </c>
      <c r="AR14" s="286">
        <v>-13.2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-701433</v>
      </c>
      <c r="AP15" s="284">
        <v>-4168</v>
      </c>
      <c r="AQ15" s="285">
        <v>-3809</v>
      </c>
      <c r="AR15" s="286">
        <v>9.4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10661322</v>
      </c>
      <c r="AP16" s="284">
        <v>63348</v>
      </c>
      <c r="AQ16" s="285">
        <v>63693</v>
      </c>
      <c r="AR16" s="286">
        <v>-0.5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6.79</v>
      </c>
      <c r="AP21" s="298">
        <v>6.06</v>
      </c>
      <c r="AQ21" s="299">
        <v>0.73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98.3</v>
      </c>
      <c r="AP22" s="303">
        <v>99.8</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7703260</v>
      </c>
      <c r="AP32" s="312">
        <v>45771</v>
      </c>
      <c r="AQ32" s="313">
        <v>26449</v>
      </c>
      <c r="AR32" s="314">
        <v>73.099999999999994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516</v>
      </c>
      <c r="AP33" s="312" t="s">
        <v>516</v>
      </c>
      <c r="AQ33" s="313">
        <v>1</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516</v>
      </c>
      <c r="AP34" s="312" t="s">
        <v>516</v>
      </c>
      <c r="AQ34" s="313">
        <v>29</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1650804</v>
      </c>
      <c r="AP35" s="312">
        <v>9809</v>
      </c>
      <c r="AQ35" s="313">
        <v>5448</v>
      </c>
      <c r="AR35" s="314">
        <v>80</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361985</v>
      </c>
      <c r="AP36" s="312">
        <v>2151</v>
      </c>
      <c r="AQ36" s="313">
        <v>445</v>
      </c>
      <c r="AR36" s="314">
        <v>383.4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v>177718</v>
      </c>
      <c r="AP37" s="312">
        <v>1056</v>
      </c>
      <c r="AQ37" s="313">
        <v>1095</v>
      </c>
      <c r="AR37" s="314">
        <v>-3.6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t="s">
        <v>516</v>
      </c>
      <c r="AP38" s="315" t="s">
        <v>516</v>
      </c>
      <c r="AQ38" s="316">
        <v>0</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-2096839</v>
      </c>
      <c r="AP39" s="312">
        <v>-12459</v>
      </c>
      <c r="AQ39" s="313">
        <v>-7113</v>
      </c>
      <c r="AR39" s="314">
        <v>75.2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-4981387</v>
      </c>
      <c r="AP40" s="312">
        <v>-29598</v>
      </c>
      <c r="AQ40" s="313">
        <v>-18923</v>
      </c>
      <c r="AR40" s="314">
        <v>56.4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2815541</v>
      </c>
      <c r="AP41" s="312">
        <v>16729</v>
      </c>
      <c r="AQ41" s="313">
        <v>7431</v>
      </c>
      <c r="AR41" s="314">
        <v>125.1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12374108</v>
      </c>
      <c r="AN51" s="334">
        <v>72022</v>
      </c>
      <c r="AO51" s="335">
        <v>12.6</v>
      </c>
      <c r="AP51" s="336">
        <v>33173</v>
      </c>
      <c r="AQ51" s="337">
        <v>-19.2</v>
      </c>
      <c r="AR51" s="338">
        <v>31.8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5507537</v>
      </c>
      <c r="AN52" s="342">
        <v>32056</v>
      </c>
      <c r="AO52" s="343">
        <v>-1.8</v>
      </c>
      <c r="AP52" s="344">
        <v>20353</v>
      </c>
      <c r="AQ52" s="345">
        <v>-25.4</v>
      </c>
      <c r="AR52" s="346">
        <v>23.6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11900067</v>
      </c>
      <c r="AN53" s="334">
        <v>69493</v>
      </c>
      <c r="AO53" s="335">
        <v>-3.5</v>
      </c>
      <c r="AP53" s="336">
        <v>37644</v>
      </c>
      <c r="AQ53" s="337">
        <v>13.5</v>
      </c>
      <c r="AR53" s="338">
        <v>-17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6174784</v>
      </c>
      <c r="AN54" s="342">
        <v>36059</v>
      </c>
      <c r="AO54" s="343">
        <v>12.5</v>
      </c>
      <c r="AP54" s="344">
        <v>24939</v>
      </c>
      <c r="AQ54" s="345">
        <v>22.5</v>
      </c>
      <c r="AR54" s="346">
        <v>-10</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13870027</v>
      </c>
      <c r="AN55" s="334">
        <v>81490</v>
      </c>
      <c r="AO55" s="335">
        <v>17.3</v>
      </c>
      <c r="AP55" s="336">
        <v>39221</v>
      </c>
      <c r="AQ55" s="337">
        <v>4.2</v>
      </c>
      <c r="AR55" s="338">
        <v>13.1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8298104</v>
      </c>
      <c r="AN56" s="342">
        <v>48754</v>
      </c>
      <c r="AO56" s="343">
        <v>35.200000000000003</v>
      </c>
      <c r="AP56" s="344">
        <v>24821</v>
      </c>
      <c r="AQ56" s="345">
        <v>-0.5</v>
      </c>
      <c r="AR56" s="346">
        <v>35.700000000000003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9967094</v>
      </c>
      <c r="AN57" s="334">
        <v>58793</v>
      </c>
      <c r="AO57" s="335">
        <v>-27.9</v>
      </c>
      <c r="AP57" s="336">
        <v>38566</v>
      </c>
      <c r="AQ57" s="337">
        <v>-1.7</v>
      </c>
      <c r="AR57" s="338">
        <v>-26.2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5020550</v>
      </c>
      <c r="AN58" s="342">
        <v>29615</v>
      </c>
      <c r="AO58" s="343">
        <v>-39.299999999999997</v>
      </c>
      <c r="AP58" s="344">
        <v>24059</v>
      </c>
      <c r="AQ58" s="345">
        <v>-3.1</v>
      </c>
      <c r="AR58" s="346">
        <v>-36.200000000000003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7890320</v>
      </c>
      <c r="AN59" s="334">
        <v>46883</v>
      </c>
      <c r="AO59" s="335">
        <v>-20.3</v>
      </c>
      <c r="AP59" s="336">
        <v>35156</v>
      </c>
      <c r="AQ59" s="337">
        <v>-8.8000000000000007</v>
      </c>
      <c r="AR59" s="338">
        <v>-11.5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4501214</v>
      </c>
      <c r="AN60" s="342">
        <v>26745</v>
      </c>
      <c r="AO60" s="343">
        <v>-9.6999999999999993</v>
      </c>
      <c r="AP60" s="344">
        <v>22430</v>
      </c>
      <c r="AQ60" s="345">
        <v>-6.8</v>
      </c>
      <c r="AR60" s="346">
        <v>-2.9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11200323</v>
      </c>
      <c r="AN61" s="349">
        <v>65736</v>
      </c>
      <c r="AO61" s="350">
        <v>-4.4000000000000004</v>
      </c>
      <c r="AP61" s="351">
        <v>36752</v>
      </c>
      <c r="AQ61" s="352">
        <v>-2.4</v>
      </c>
      <c r="AR61" s="338">
        <v>-2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5900438</v>
      </c>
      <c r="AN62" s="342">
        <v>34646</v>
      </c>
      <c r="AO62" s="343">
        <v>-0.6</v>
      </c>
      <c r="AP62" s="344">
        <v>23320</v>
      </c>
      <c r="AQ62" s="345">
        <v>-2.7</v>
      </c>
      <c r="AR62" s="346">
        <v>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Qnu+UvIVd/Y8EMJ753yY8+QrSaFWQv8Rvd4wbfND6IXHCqwzbYFy+eLwbkIrDHKjHCr7Z/C/6yO4ZpnuWpqEQ==" saltValue="wi0VoH4OOWG7JA8oi8APW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ZMULc0kNMLFsswhgcKwdhX4xR4BQ6xt3Z2x0ZPhsfugnky0BhVZoA/dFZEDkeaPUgAnuFcatmoin40AjFvqNNQ==" saltValue="vY4qYYBCLGaRZcGY8eQA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veVmxKl4tvLMi1TeBNFCp8gsKHW/05/+YPv2zl/mNHmSbOTqKJabTQrYAzS+R9W4s12xLAnnw0xoofH1pI+MWA==" saltValue="fSDqTgbWuiJwBlFeGFW2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9.08</v>
      </c>
      <c r="G47" s="12">
        <v>8.92</v>
      </c>
      <c r="H47" s="12">
        <v>8.84</v>
      </c>
      <c r="I47" s="12">
        <v>9.52</v>
      </c>
      <c r="J47" s="13">
        <v>10.37</v>
      </c>
    </row>
    <row r="48" spans="2:10" ht="57.75" customHeight="1" x14ac:dyDescent="0.15">
      <c r="B48" s="14"/>
      <c r="C48" s="1141" t="s">
        <v>4</v>
      </c>
      <c r="D48" s="1141"/>
      <c r="E48" s="1142"/>
      <c r="F48" s="15">
        <v>4.2300000000000004</v>
      </c>
      <c r="G48" s="16">
        <v>3.92</v>
      </c>
      <c r="H48" s="16">
        <v>2.89</v>
      </c>
      <c r="I48" s="16">
        <v>4.6500000000000004</v>
      </c>
      <c r="J48" s="17">
        <v>3.9</v>
      </c>
    </row>
    <row r="49" spans="2:10" ht="57.75" customHeight="1" thickBot="1" x14ac:dyDescent="0.2">
      <c r="B49" s="18"/>
      <c r="C49" s="1143" t="s">
        <v>5</v>
      </c>
      <c r="D49" s="1143"/>
      <c r="E49" s="1144"/>
      <c r="F49" s="19">
        <v>0.11</v>
      </c>
      <c r="G49" s="20" t="s">
        <v>562</v>
      </c>
      <c r="H49" s="20" t="s">
        <v>563</v>
      </c>
      <c r="I49" s="20">
        <v>2.84</v>
      </c>
      <c r="J49" s="21" t="s">
        <v>564</v>
      </c>
    </row>
    <row r="50" spans="2:10" x14ac:dyDescent="0.15"/>
  </sheetData>
  <sheetProtection algorithmName="SHA-512" hashValue="Vep9VV9fdOpcYnTcJxZODdZEYBUJWyUdlL2jS9ssKeZN7G+bHR83oJJ9k70ToxyCRE+qL/Ng5MqAHVEnpTwIYA==" saltValue="ZV/r2kXSBsXJYyoahDh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西村　栄二</cp:lastModifiedBy>
  <cp:lastPrinted>2024-03-21T07:56:00Z</cp:lastPrinted>
  <dcterms:created xsi:type="dcterms:W3CDTF">2024-03-14T00:34:20Z</dcterms:created>
  <dcterms:modified xsi:type="dcterms:W3CDTF">2024-03-22T07:56:41Z</dcterms:modified>
  <cp:category/>
</cp:coreProperties>
</file>